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ВАНЯ\"/>
    </mc:Choice>
  </mc:AlternateContent>
  <bookViews>
    <workbookView xWindow="-120" yWindow="-120" windowWidth="29040" windowHeight="15720"/>
  </bookViews>
  <sheets>
    <sheet name="БЮДЖЕТ" sheetId="6" r:id="rId1"/>
    <sheet name="К.33" sheetId="7" r:id="rId2"/>
    <sheet name="СЕС-ДЕС" sheetId="8" r:id="rId3"/>
    <sheet name="СЕС-РА" sheetId="10" r:id="rId4"/>
  </sheets>
  <externalReferences>
    <externalReference r:id="rId5"/>
    <externalReference r:id="rId6"/>
    <externalReference r:id="rId7"/>
    <externalReference r:id="rId8"/>
    <externalReference r:id="rId9"/>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10" l="1"/>
  <c r="E114" i="10"/>
  <c r="E110" i="10"/>
  <c r="J107" i="10"/>
  <c r="H107" i="10"/>
  <c r="G107" i="10"/>
  <c r="B107" i="10"/>
  <c r="J96" i="10"/>
  <c r="I96" i="10"/>
  <c r="H96" i="10"/>
  <c r="G96" i="10"/>
  <c r="E96" i="10"/>
  <c r="J95" i="10"/>
  <c r="I95" i="10"/>
  <c r="H95" i="10"/>
  <c r="G95" i="10"/>
  <c r="E95" i="10"/>
  <c r="J94" i="10"/>
  <c r="I94" i="10"/>
  <c r="H94" i="10"/>
  <c r="G94" i="10"/>
  <c r="E94" i="10"/>
  <c r="J93" i="10"/>
  <c r="I93" i="10"/>
  <c r="H93" i="10"/>
  <c r="G93" i="10"/>
  <c r="E93" i="10"/>
  <c r="J92" i="10"/>
  <c r="I92" i="10"/>
  <c r="H92" i="10"/>
  <c r="G92" i="10"/>
  <c r="E92" i="10"/>
  <c r="J91" i="10"/>
  <c r="I91" i="10"/>
  <c r="H91" i="10"/>
  <c r="G91" i="10"/>
  <c r="E91" i="10"/>
  <c r="J90" i="10"/>
  <c r="I90" i="10"/>
  <c r="H90" i="10"/>
  <c r="G90" i="10"/>
  <c r="E90" i="10"/>
  <c r="J89" i="10"/>
  <c r="I89" i="10"/>
  <c r="H89" i="10"/>
  <c r="G89" i="10"/>
  <c r="E89" i="10"/>
  <c r="J88" i="10"/>
  <c r="I88" i="10"/>
  <c r="H88" i="10"/>
  <c r="G88" i="10"/>
  <c r="E88" i="10"/>
  <c r="J87" i="10"/>
  <c r="I87" i="10"/>
  <c r="H87" i="10"/>
  <c r="G87" i="10"/>
  <c r="E87" i="10"/>
  <c r="J85" i="10"/>
  <c r="I85" i="10"/>
  <c r="H85" i="10"/>
  <c r="G85" i="10"/>
  <c r="E85" i="10"/>
  <c r="J84" i="10"/>
  <c r="I84" i="10"/>
  <c r="H84" i="10"/>
  <c r="G84" i="10"/>
  <c r="E84" i="10"/>
  <c r="J83" i="10"/>
  <c r="I83" i="10"/>
  <c r="H83" i="10"/>
  <c r="G83" i="10"/>
  <c r="E83" i="10"/>
  <c r="J82" i="10"/>
  <c r="I82" i="10"/>
  <c r="H82" i="10"/>
  <c r="G82" i="10"/>
  <c r="E82" i="10"/>
  <c r="J80" i="10"/>
  <c r="I80" i="10"/>
  <c r="H80" i="10"/>
  <c r="G80" i="10"/>
  <c r="E80" i="10"/>
  <c r="J79" i="10"/>
  <c r="I79" i="10"/>
  <c r="H79" i="10"/>
  <c r="G79" i="10"/>
  <c r="E79" i="10"/>
  <c r="J78" i="10"/>
  <c r="I78" i="10"/>
  <c r="H78" i="10"/>
  <c r="G78" i="10"/>
  <c r="E78" i="10"/>
  <c r="J76" i="10"/>
  <c r="I76" i="10"/>
  <c r="H76" i="10"/>
  <c r="G76" i="10"/>
  <c r="E76" i="10"/>
  <c r="J75" i="10"/>
  <c r="I75" i="10"/>
  <c r="H75" i="10"/>
  <c r="G75" i="10"/>
  <c r="E75" i="10"/>
  <c r="J74" i="10"/>
  <c r="I74" i="10"/>
  <c r="H74" i="10"/>
  <c r="G74" i="10"/>
  <c r="E74" i="10"/>
  <c r="J73" i="10"/>
  <c r="I73" i="10"/>
  <c r="H73" i="10"/>
  <c r="G73" i="10"/>
  <c r="E73" i="10"/>
  <c r="J72" i="10"/>
  <c r="I72" i="10"/>
  <c r="H72" i="10"/>
  <c r="G72" i="10"/>
  <c r="E72" i="10"/>
  <c r="J71" i="10"/>
  <c r="I71" i="10"/>
  <c r="H71" i="10"/>
  <c r="G71" i="10"/>
  <c r="E71" i="10"/>
  <c r="J70" i="10"/>
  <c r="I70" i="10"/>
  <c r="H70" i="10"/>
  <c r="G70" i="10"/>
  <c r="E70" i="10"/>
  <c r="J69" i="10"/>
  <c r="I69" i="10"/>
  <c r="H69" i="10"/>
  <c r="G69" i="10"/>
  <c r="E69" i="10"/>
  <c r="J63" i="10"/>
  <c r="I63" i="10"/>
  <c r="H63" i="10"/>
  <c r="G63" i="10"/>
  <c r="E63" i="10"/>
  <c r="J62" i="10"/>
  <c r="I62" i="10"/>
  <c r="H62" i="10"/>
  <c r="G62" i="10"/>
  <c r="E62" i="10"/>
  <c r="J60" i="10"/>
  <c r="I60" i="10"/>
  <c r="H60" i="10"/>
  <c r="G60" i="10"/>
  <c r="E60" i="10"/>
  <c r="J59" i="10"/>
  <c r="I59" i="10"/>
  <c r="H59" i="10"/>
  <c r="G59" i="10"/>
  <c r="E59" i="10"/>
  <c r="J58" i="10"/>
  <c r="I58" i="10"/>
  <c r="H58" i="10"/>
  <c r="G58" i="10"/>
  <c r="E58" i="10"/>
  <c r="J57" i="10"/>
  <c r="I57" i="10"/>
  <c r="H57" i="10"/>
  <c r="G57" i="10"/>
  <c r="E57" i="10"/>
  <c r="J55" i="10"/>
  <c r="I55" i="10"/>
  <c r="H55" i="10"/>
  <c r="G55" i="10"/>
  <c r="E55" i="10"/>
  <c r="J54" i="10"/>
  <c r="I54" i="10"/>
  <c r="H54" i="10"/>
  <c r="G54" i="10"/>
  <c r="E54" i="10"/>
  <c r="J53" i="10"/>
  <c r="I53" i="10"/>
  <c r="H53" i="10"/>
  <c r="G53" i="10"/>
  <c r="E53" i="10"/>
  <c r="J52" i="10"/>
  <c r="I52" i="10"/>
  <c r="H52" i="10"/>
  <c r="G52" i="10"/>
  <c r="E52" i="10"/>
  <c r="J51" i="10"/>
  <c r="I51" i="10"/>
  <c r="H51" i="10"/>
  <c r="G51" i="10"/>
  <c r="E51" i="10"/>
  <c r="J50" i="10"/>
  <c r="I50" i="10"/>
  <c r="H50" i="10"/>
  <c r="G50" i="10"/>
  <c r="E50" i="10"/>
  <c r="J49" i="10"/>
  <c r="I49" i="10"/>
  <c r="H49" i="10"/>
  <c r="G49" i="10"/>
  <c r="E49" i="10"/>
  <c r="J48" i="10"/>
  <c r="I48" i="10"/>
  <c r="H48" i="10"/>
  <c r="G48" i="10"/>
  <c r="E48" i="10"/>
  <c r="J47" i="10"/>
  <c r="I47" i="10"/>
  <c r="H47" i="10"/>
  <c r="G47" i="10"/>
  <c r="E47" i="10"/>
  <c r="J46" i="10"/>
  <c r="I46" i="10"/>
  <c r="H46" i="10"/>
  <c r="G46" i="10"/>
  <c r="E46" i="10"/>
  <c r="J45" i="10"/>
  <c r="I45" i="10"/>
  <c r="H45" i="10"/>
  <c r="G45" i="10"/>
  <c r="E45" i="10"/>
  <c r="J44" i="10"/>
  <c r="I44" i="10"/>
  <c r="H44" i="10"/>
  <c r="G44" i="10"/>
  <c r="E44" i="10"/>
  <c r="J43" i="10"/>
  <c r="I43" i="10"/>
  <c r="H43" i="10"/>
  <c r="G43" i="10"/>
  <c r="E43" i="10"/>
  <c r="J42" i="10"/>
  <c r="I42" i="10"/>
  <c r="H42" i="10"/>
  <c r="G42" i="10"/>
  <c r="E42" i="10"/>
  <c r="J41" i="10"/>
  <c r="I41" i="10"/>
  <c r="H41" i="10"/>
  <c r="G41" i="10"/>
  <c r="E41" i="10"/>
  <c r="J40" i="10"/>
  <c r="I40" i="10"/>
  <c r="H40" i="10"/>
  <c r="G40" i="10"/>
  <c r="E40" i="10"/>
  <c r="J37" i="10"/>
  <c r="I37" i="10"/>
  <c r="H37" i="10"/>
  <c r="G37" i="10"/>
  <c r="E37" i="10"/>
  <c r="J36" i="10"/>
  <c r="I36" i="10"/>
  <c r="H36" i="10"/>
  <c r="G36" i="10"/>
  <c r="E36" i="10"/>
  <c r="J33" i="10"/>
  <c r="I33" i="10"/>
  <c r="H33" i="10"/>
  <c r="G33" i="10"/>
  <c r="E33" i="10"/>
  <c r="J32" i="10"/>
  <c r="I32" i="10"/>
  <c r="H32" i="10"/>
  <c r="G32" i="10"/>
  <c r="E32" i="10"/>
  <c r="J31" i="10"/>
  <c r="I31" i="10"/>
  <c r="H31" i="10"/>
  <c r="G31" i="10"/>
  <c r="E31" i="10"/>
  <c r="J30" i="10"/>
  <c r="I30" i="10"/>
  <c r="H30" i="10"/>
  <c r="G30" i="10"/>
  <c r="E30" i="10"/>
  <c r="J29" i="10"/>
  <c r="I29" i="10"/>
  <c r="H29" i="10"/>
  <c r="G29" i="10"/>
  <c r="E29" i="10"/>
  <c r="J28" i="10"/>
  <c r="I28" i="10"/>
  <c r="H28" i="10"/>
  <c r="G28" i="10"/>
  <c r="E28" i="10"/>
  <c r="J27" i="10"/>
  <c r="I27" i="10"/>
  <c r="H27" i="10"/>
  <c r="G27" i="10"/>
  <c r="E27" i="10"/>
  <c r="J26" i="10"/>
  <c r="I26" i="10"/>
  <c r="H26" i="10"/>
  <c r="G26" i="10"/>
  <c r="E26" i="10"/>
  <c r="J23" i="10"/>
  <c r="I23" i="10"/>
  <c r="H23" i="10"/>
  <c r="G23" i="10"/>
  <c r="E23" i="10"/>
  <c r="F15" i="10"/>
  <c r="E15" i="10"/>
  <c r="B8" i="10" s="1"/>
  <c r="F13" i="10"/>
  <c r="E13" i="10"/>
  <c r="I11" i="10"/>
  <c r="H11" i="10"/>
  <c r="F11" i="10"/>
  <c r="B13" i="10"/>
  <c r="B11" i="10"/>
  <c r="I114" i="8"/>
  <c r="E114" i="8"/>
  <c r="E110" i="8"/>
  <c r="J107" i="8"/>
  <c r="H107" i="8"/>
  <c r="G107" i="8"/>
  <c r="B107" i="8"/>
  <c r="J96" i="8"/>
  <c r="I96" i="8"/>
  <c r="H96" i="8"/>
  <c r="G96" i="8"/>
  <c r="E96" i="8"/>
  <c r="J95" i="8"/>
  <c r="I95" i="8"/>
  <c r="H95" i="8"/>
  <c r="G95" i="8"/>
  <c r="E95" i="8"/>
  <c r="J94" i="8"/>
  <c r="I94" i="8"/>
  <c r="H94" i="8"/>
  <c r="G94" i="8"/>
  <c r="E94" i="8"/>
  <c r="J93" i="8"/>
  <c r="I93" i="8"/>
  <c r="H93" i="8"/>
  <c r="G93" i="8"/>
  <c r="E93" i="8"/>
  <c r="J92" i="8"/>
  <c r="I92" i="8"/>
  <c r="H92" i="8"/>
  <c r="G92" i="8"/>
  <c r="E92" i="8"/>
  <c r="J91" i="8"/>
  <c r="I91" i="8"/>
  <c r="H91" i="8"/>
  <c r="G91" i="8"/>
  <c r="E91" i="8"/>
  <c r="J90" i="8"/>
  <c r="I90" i="8"/>
  <c r="H90" i="8"/>
  <c r="G90" i="8"/>
  <c r="E90" i="8"/>
  <c r="J89" i="8"/>
  <c r="I89" i="8"/>
  <c r="H89" i="8"/>
  <c r="G89" i="8"/>
  <c r="E89" i="8"/>
  <c r="J88" i="8"/>
  <c r="I88" i="8"/>
  <c r="H88" i="8"/>
  <c r="G88" i="8"/>
  <c r="E88" i="8"/>
  <c r="J87" i="8"/>
  <c r="I87" i="8"/>
  <c r="H87" i="8"/>
  <c r="G87" i="8"/>
  <c r="E87" i="8"/>
  <c r="J85" i="8"/>
  <c r="I85" i="8"/>
  <c r="H85" i="8"/>
  <c r="G85" i="8"/>
  <c r="E85" i="8"/>
  <c r="J84" i="8"/>
  <c r="I84" i="8"/>
  <c r="H84" i="8"/>
  <c r="G84" i="8"/>
  <c r="E84" i="8"/>
  <c r="J83" i="8"/>
  <c r="I83" i="8"/>
  <c r="H83" i="8"/>
  <c r="G83" i="8"/>
  <c r="E83" i="8"/>
  <c r="J82" i="8"/>
  <c r="I82" i="8"/>
  <c r="H82" i="8"/>
  <c r="G82" i="8"/>
  <c r="E82" i="8"/>
  <c r="J80" i="8"/>
  <c r="I80" i="8"/>
  <c r="H80" i="8"/>
  <c r="G80" i="8"/>
  <c r="E80" i="8"/>
  <c r="J79" i="8"/>
  <c r="I79" i="8"/>
  <c r="H79" i="8"/>
  <c r="G79" i="8"/>
  <c r="E79" i="8"/>
  <c r="J78" i="8"/>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I70" i="8"/>
  <c r="H70" i="8"/>
  <c r="G70" i="8"/>
  <c r="E70" i="8"/>
  <c r="J69" i="8"/>
  <c r="I69" i="8"/>
  <c r="H69" i="8"/>
  <c r="G69" i="8"/>
  <c r="E69" i="8"/>
  <c r="J63" i="8"/>
  <c r="I63" i="8"/>
  <c r="H63" i="8"/>
  <c r="G63" i="8"/>
  <c r="E63" i="8"/>
  <c r="J62" i="8"/>
  <c r="I62" i="8"/>
  <c r="H62" i="8"/>
  <c r="G62" i="8"/>
  <c r="E62" i="8"/>
  <c r="J60" i="8"/>
  <c r="I60" i="8"/>
  <c r="H60" i="8"/>
  <c r="G60" i="8"/>
  <c r="E60" i="8"/>
  <c r="J59" i="8"/>
  <c r="I59" i="8"/>
  <c r="H59" i="8"/>
  <c r="G59" i="8"/>
  <c r="E59" i="8"/>
  <c r="J58" i="8"/>
  <c r="I58" i="8"/>
  <c r="H58" i="8"/>
  <c r="G58" i="8"/>
  <c r="E58" i="8"/>
  <c r="J57" i="8"/>
  <c r="I57" i="8"/>
  <c r="I56" i="8" s="1"/>
  <c r="H57" i="8"/>
  <c r="G57" i="8"/>
  <c r="E57" i="8"/>
  <c r="J55" i="8"/>
  <c r="I55" i="8"/>
  <c r="H55" i="8"/>
  <c r="G55" i="8"/>
  <c r="E55" i="8"/>
  <c r="J54" i="8"/>
  <c r="I54" i="8"/>
  <c r="H54" i="8"/>
  <c r="G54" i="8"/>
  <c r="E54" i="8"/>
  <c r="J53" i="8"/>
  <c r="I53" i="8"/>
  <c r="H53" i="8"/>
  <c r="G53" i="8"/>
  <c r="E53" i="8"/>
  <c r="J52" i="8"/>
  <c r="I52" i="8"/>
  <c r="H52" i="8"/>
  <c r="G52" i="8"/>
  <c r="E52" i="8"/>
  <c r="J51" i="8"/>
  <c r="I51" i="8"/>
  <c r="H51" i="8"/>
  <c r="G51" i="8"/>
  <c r="E51" i="8"/>
  <c r="J50" i="8"/>
  <c r="I50" i="8"/>
  <c r="H50" i="8"/>
  <c r="G50" i="8"/>
  <c r="E50" i="8"/>
  <c r="J49" i="8"/>
  <c r="I49" i="8"/>
  <c r="H49" i="8"/>
  <c r="G49" i="8"/>
  <c r="E49" i="8"/>
  <c r="J48" i="8"/>
  <c r="I48" i="8"/>
  <c r="H48" i="8"/>
  <c r="G48" i="8"/>
  <c r="E48" i="8"/>
  <c r="J47" i="8"/>
  <c r="I47" i="8"/>
  <c r="H47" i="8"/>
  <c r="G47" i="8"/>
  <c r="E47" i="8"/>
  <c r="J46" i="8"/>
  <c r="I46" i="8"/>
  <c r="H46" i="8"/>
  <c r="G46" i="8"/>
  <c r="E46" i="8"/>
  <c r="J45" i="8"/>
  <c r="I45" i="8"/>
  <c r="H45" i="8"/>
  <c r="G45" i="8"/>
  <c r="E45" i="8"/>
  <c r="J44" i="8"/>
  <c r="I44" i="8"/>
  <c r="H44" i="8"/>
  <c r="G44" i="8"/>
  <c r="E44" i="8"/>
  <c r="J43" i="8"/>
  <c r="I43" i="8"/>
  <c r="H43" i="8"/>
  <c r="G43" i="8"/>
  <c r="E43" i="8"/>
  <c r="J42" i="8"/>
  <c r="I42" i="8"/>
  <c r="H42" i="8"/>
  <c r="G42" i="8"/>
  <c r="E42" i="8"/>
  <c r="J41" i="8"/>
  <c r="I41" i="8"/>
  <c r="H41" i="8"/>
  <c r="G41" i="8"/>
  <c r="E41" i="8"/>
  <c r="J40" i="8"/>
  <c r="I40" i="8"/>
  <c r="I39" i="8" s="1"/>
  <c r="H40" i="8"/>
  <c r="G40" i="8"/>
  <c r="E40" i="8"/>
  <c r="J37" i="8"/>
  <c r="I37" i="8"/>
  <c r="H37" i="8"/>
  <c r="G37" i="8"/>
  <c r="E37" i="8"/>
  <c r="J36" i="8"/>
  <c r="I36" i="8"/>
  <c r="H36" i="8"/>
  <c r="G36" i="8"/>
  <c r="E36" i="8"/>
  <c r="J33" i="8"/>
  <c r="I33" i="8"/>
  <c r="H33" i="8"/>
  <c r="G33" i="8"/>
  <c r="E33" i="8"/>
  <c r="J32" i="8"/>
  <c r="I32" i="8"/>
  <c r="H32" i="8"/>
  <c r="G32" i="8"/>
  <c r="E32" i="8"/>
  <c r="J31" i="8"/>
  <c r="I31" i="8"/>
  <c r="H31" i="8"/>
  <c r="G31" i="8"/>
  <c r="E31" i="8"/>
  <c r="J30" i="8"/>
  <c r="I30" i="8"/>
  <c r="H30" i="8"/>
  <c r="G30" i="8"/>
  <c r="E30" i="8"/>
  <c r="J29" i="8"/>
  <c r="I29" i="8"/>
  <c r="H29" i="8"/>
  <c r="G29" i="8"/>
  <c r="E29" i="8"/>
  <c r="J28" i="8"/>
  <c r="I28" i="8"/>
  <c r="H28" i="8"/>
  <c r="G28" i="8"/>
  <c r="E28" i="8"/>
  <c r="J27" i="8"/>
  <c r="I27" i="8"/>
  <c r="H27" i="8"/>
  <c r="G27" i="8"/>
  <c r="E27" i="8"/>
  <c r="J26" i="8"/>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E95" i="7"/>
  <c r="J94" i="7"/>
  <c r="I94" i="7"/>
  <c r="H94" i="7"/>
  <c r="G94" i="7"/>
  <c r="E94" i="7"/>
  <c r="J93" i="7"/>
  <c r="I93" i="7"/>
  <c r="H93" i="7"/>
  <c r="G93" i="7"/>
  <c r="E93" i="7"/>
  <c r="J92" i="7"/>
  <c r="I92" i="7"/>
  <c r="H92" i="7"/>
  <c r="G92" i="7"/>
  <c r="E92" i="7"/>
  <c r="J91" i="7"/>
  <c r="I91" i="7"/>
  <c r="H91" i="7"/>
  <c r="G91" i="7"/>
  <c r="E91" i="7"/>
  <c r="J90" i="7"/>
  <c r="I90" i="7"/>
  <c r="H90" i="7"/>
  <c r="G90" i="7"/>
  <c r="E90" i="7"/>
  <c r="J89" i="7"/>
  <c r="I89" i="7"/>
  <c r="H89" i="7"/>
  <c r="G89" i="7"/>
  <c r="E89" i="7"/>
  <c r="J88" i="7"/>
  <c r="I88" i="7"/>
  <c r="H88" i="7"/>
  <c r="G88" i="7"/>
  <c r="E88" i="7"/>
  <c r="J87" i="7"/>
  <c r="I87" i="7"/>
  <c r="I86" i="7" s="1"/>
  <c r="H87" i="7"/>
  <c r="G87" i="7"/>
  <c r="E87" i="7"/>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J56" i="7" s="1"/>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I42" i="7"/>
  <c r="H42" i="7"/>
  <c r="G42" i="7"/>
  <c r="E42" i="7"/>
  <c r="J41" i="7"/>
  <c r="I41" i="7"/>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E23" i="7"/>
  <c r="F15" i="7"/>
  <c r="E15" i="7"/>
  <c r="F13" i="7"/>
  <c r="E13" i="7"/>
  <c r="I11" i="7"/>
  <c r="H11" i="7"/>
  <c r="F11" i="7"/>
  <c r="B13" i="7"/>
  <c r="B11" i="7"/>
  <c r="I114" i="6"/>
  <c r="E114" i="6"/>
  <c r="E110" i="6"/>
  <c r="J107" i="6"/>
  <c r="H107" i="6"/>
  <c r="G107" i="6"/>
  <c r="B107" i="6"/>
  <c r="J96" i="6"/>
  <c r="I96" i="6"/>
  <c r="H96" i="6"/>
  <c r="G96" i="6"/>
  <c r="E96" i="6"/>
  <c r="J95" i="6"/>
  <c r="I95" i="6"/>
  <c r="H95" i="6"/>
  <c r="G95" i="6"/>
  <c r="E95" i="6"/>
  <c r="J94" i="6"/>
  <c r="I94" i="6"/>
  <c r="H94" i="6"/>
  <c r="G94" i="6"/>
  <c r="E94" i="6"/>
  <c r="J93" i="6"/>
  <c r="I93" i="6"/>
  <c r="H93" i="6"/>
  <c r="G93" i="6"/>
  <c r="E93" i="6"/>
  <c r="J92" i="6"/>
  <c r="I92" i="6"/>
  <c r="H92" i="6"/>
  <c r="G92" i="6"/>
  <c r="E92" i="6"/>
  <c r="J91" i="6"/>
  <c r="I91" i="6"/>
  <c r="H91" i="6"/>
  <c r="G91" i="6"/>
  <c r="E91" i="6"/>
  <c r="J90" i="6"/>
  <c r="I90" i="6"/>
  <c r="H90" i="6"/>
  <c r="G90" i="6"/>
  <c r="E90" i="6"/>
  <c r="J89" i="6"/>
  <c r="I89" i="6"/>
  <c r="H89" i="6"/>
  <c r="G89" i="6"/>
  <c r="E89" i="6"/>
  <c r="J88" i="6"/>
  <c r="I88" i="6"/>
  <c r="H88" i="6"/>
  <c r="G88" i="6"/>
  <c r="E88" i="6"/>
  <c r="J87" i="6"/>
  <c r="I87" i="6"/>
  <c r="H87" i="6"/>
  <c r="G87" i="6"/>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H60" i="6"/>
  <c r="G60" i="6"/>
  <c r="E60" i="6"/>
  <c r="J59" i="6"/>
  <c r="I59" i="6"/>
  <c r="H59" i="6"/>
  <c r="G59" i="6"/>
  <c r="E59" i="6"/>
  <c r="J58" i="6"/>
  <c r="I58" i="6"/>
  <c r="H58" i="6"/>
  <c r="G58" i="6"/>
  <c r="E58" i="6"/>
  <c r="J57" i="6"/>
  <c r="I57" i="6"/>
  <c r="H57" i="6"/>
  <c r="G57" i="6"/>
  <c r="E57" i="6"/>
  <c r="J55" i="6"/>
  <c r="I55" i="6"/>
  <c r="H55" i="6"/>
  <c r="G55" i="6"/>
  <c r="E55" i="6"/>
  <c r="J54" i="6"/>
  <c r="I54" i="6"/>
  <c r="H54" i="6"/>
  <c r="G54" i="6"/>
  <c r="E54" i="6"/>
  <c r="J53" i="6"/>
  <c r="I53" i="6"/>
  <c r="H53" i="6"/>
  <c r="G53" i="6"/>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I36" i="6"/>
  <c r="H36" i="6"/>
  <c r="G36" i="6"/>
  <c r="E36" i="6"/>
  <c r="J33" i="6"/>
  <c r="I33" i="6"/>
  <c r="H33" i="6"/>
  <c r="G33" i="6"/>
  <c r="E33" i="6"/>
  <c r="J32" i="6"/>
  <c r="I32" i="6"/>
  <c r="H32" i="6"/>
  <c r="G32" i="6"/>
  <c r="E32" i="6"/>
  <c r="J31" i="6"/>
  <c r="I31" i="6"/>
  <c r="H31" i="6"/>
  <c r="G31" i="6"/>
  <c r="E31" i="6"/>
  <c r="J30" i="6"/>
  <c r="I30" i="6"/>
  <c r="H30" i="6"/>
  <c r="G30" i="6"/>
  <c r="E30" i="6"/>
  <c r="J29" i="6"/>
  <c r="I29" i="6"/>
  <c r="H29" i="6"/>
  <c r="G29" i="6"/>
  <c r="E29" i="6"/>
  <c r="J28" i="6"/>
  <c r="I28" i="6"/>
  <c r="H28" i="6"/>
  <c r="G28" i="6"/>
  <c r="E28" i="6"/>
  <c r="J27" i="6"/>
  <c r="I27" i="6"/>
  <c r="H27" i="6"/>
  <c r="G27" i="6"/>
  <c r="E27" i="6"/>
  <c r="J26" i="6"/>
  <c r="I26" i="6"/>
  <c r="H26" i="6"/>
  <c r="G26" i="6"/>
  <c r="E26" i="6"/>
  <c r="J23" i="6"/>
  <c r="I23" i="6"/>
  <c r="H23" i="6"/>
  <c r="G23" i="6"/>
  <c r="E23" i="6"/>
  <c r="F15" i="6"/>
  <c r="E15" i="6"/>
  <c r="B8" i="6" s="1"/>
  <c r="F13" i="6"/>
  <c r="E13" i="6"/>
  <c r="I11" i="6"/>
  <c r="H11" i="6"/>
  <c r="F11" i="6"/>
  <c r="B13" i="6"/>
  <c r="B11" i="6"/>
  <c r="E86" i="10"/>
  <c r="F81" i="10"/>
  <c r="F67" i="10"/>
  <c r="F61" i="10"/>
  <c r="F35" i="10"/>
  <c r="F34" i="10"/>
  <c r="F24" i="10"/>
  <c r="F81" i="8"/>
  <c r="F67" i="8"/>
  <c r="F61" i="8"/>
  <c r="F35" i="8"/>
  <c r="F34" i="8"/>
  <c r="F24" i="8"/>
  <c r="B8" i="8"/>
  <c r="F81" i="7"/>
  <c r="F67" i="7"/>
  <c r="F61" i="7"/>
  <c r="F35" i="7"/>
  <c r="F34" i="7"/>
  <c r="F24" i="7"/>
  <c r="B8" i="7"/>
  <c r="I86" i="6"/>
  <c r="F81" i="6"/>
  <c r="F67" i="6"/>
  <c r="F61" i="6"/>
  <c r="F35" i="6"/>
  <c r="F34" i="6"/>
  <c r="F24" i="6"/>
  <c r="F59" i="8" l="1"/>
  <c r="F89" i="8"/>
  <c r="F94" i="8"/>
  <c r="F73" i="10"/>
  <c r="F37" i="8"/>
  <c r="F52" i="8"/>
  <c r="F62" i="8"/>
  <c r="J39" i="10"/>
  <c r="J38" i="10" s="1"/>
  <c r="F49" i="10"/>
  <c r="G39" i="6"/>
  <c r="G77" i="6"/>
  <c r="F94" i="6"/>
  <c r="F27" i="7"/>
  <c r="F32" i="7"/>
  <c r="F37" i="7"/>
  <c r="J39" i="7"/>
  <c r="J38" i="7" s="1"/>
  <c r="I77" i="8"/>
  <c r="F41" i="6"/>
  <c r="F82" i="10"/>
  <c r="F44" i="7"/>
  <c r="F49" i="7"/>
  <c r="F82" i="7"/>
  <c r="F89" i="7"/>
  <c r="F30" i="8"/>
  <c r="F42" i="8"/>
  <c r="E56" i="8"/>
  <c r="F73" i="8"/>
  <c r="F79" i="8"/>
  <c r="F92" i="8"/>
  <c r="F90" i="10"/>
  <c r="F44" i="6"/>
  <c r="I56" i="6"/>
  <c r="F75" i="6"/>
  <c r="F82" i="6"/>
  <c r="F88" i="6"/>
  <c r="J56" i="10"/>
  <c r="I86" i="10"/>
  <c r="F29" i="10"/>
  <c r="F41" i="10"/>
  <c r="F46" i="6"/>
  <c r="E39" i="10"/>
  <c r="E38" i="10" s="1"/>
  <c r="J86" i="10"/>
  <c r="F26" i="6"/>
  <c r="F26" i="7"/>
  <c r="E25" i="7"/>
  <c r="E22" i="7" s="1"/>
  <c r="H56" i="7"/>
  <c r="F30" i="6"/>
  <c r="F37" i="6"/>
  <c r="I39" i="6"/>
  <c r="F45" i="6"/>
  <c r="F47" i="6"/>
  <c r="G56" i="6"/>
  <c r="F70" i="6"/>
  <c r="F79" i="6"/>
  <c r="F92" i="6"/>
  <c r="F30" i="7"/>
  <c r="I39" i="7"/>
  <c r="I38" i="7" s="1"/>
  <c r="F50" i="7"/>
  <c r="I56" i="7"/>
  <c r="G68" i="7"/>
  <c r="F83" i="7"/>
  <c r="H86" i="7"/>
  <c r="F93" i="7"/>
  <c r="F29" i="8"/>
  <c r="J39" i="8"/>
  <c r="F49" i="8"/>
  <c r="J56" i="8"/>
  <c r="F82" i="8"/>
  <c r="E86" i="8"/>
  <c r="I86" i="8"/>
  <c r="F91" i="8"/>
  <c r="F26" i="10"/>
  <c r="F55" i="10"/>
  <c r="I56" i="10"/>
  <c r="F78" i="10"/>
  <c r="F33" i="8"/>
  <c r="F45" i="8"/>
  <c r="J86" i="8"/>
  <c r="F41" i="8"/>
  <c r="F28" i="10"/>
  <c r="F33" i="10"/>
  <c r="H39" i="10"/>
  <c r="F45" i="10"/>
  <c r="F48" i="10"/>
  <c r="F53" i="10"/>
  <c r="H56" i="10"/>
  <c r="F63" i="10"/>
  <c r="F93" i="10"/>
  <c r="F95" i="10"/>
  <c r="F96" i="10"/>
  <c r="G77" i="7"/>
  <c r="E25" i="6"/>
  <c r="E22" i="6" s="1"/>
  <c r="I25" i="6"/>
  <c r="I22" i="6" s="1"/>
  <c r="F33" i="6"/>
  <c r="E39" i="6"/>
  <c r="E38" i="6" s="1"/>
  <c r="F48" i="6"/>
  <c r="F51" i="6"/>
  <c r="F53" i="6"/>
  <c r="F71" i="6"/>
  <c r="E68" i="6"/>
  <c r="F74" i="6"/>
  <c r="F76" i="6"/>
  <c r="F80" i="6"/>
  <c r="F87" i="6"/>
  <c r="J86" i="6"/>
  <c r="F30" i="10"/>
  <c r="F37" i="10"/>
  <c r="F92" i="10"/>
  <c r="I25" i="10"/>
  <c r="I22" i="10" s="1"/>
  <c r="F44" i="10"/>
  <c r="E68" i="10"/>
  <c r="H77" i="10"/>
  <c r="F94" i="10"/>
  <c r="F23" i="7"/>
  <c r="F53" i="7"/>
  <c r="F76" i="7"/>
  <c r="F87" i="7"/>
  <c r="F90" i="7"/>
  <c r="F28" i="8"/>
  <c r="F31" i="8"/>
  <c r="F36" i="8"/>
  <c r="H39" i="8"/>
  <c r="H38" i="8" s="1"/>
  <c r="E39" i="8"/>
  <c r="E38" i="8" s="1"/>
  <c r="F48" i="8"/>
  <c r="F53" i="8"/>
  <c r="F60" i="8"/>
  <c r="F63" i="8"/>
  <c r="F71" i="8"/>
  <c r="F74" i="8"/>
  <c r="F78" i="8"/>
  <c r="F90" i="8"/>
  <c r="F93" i="8"/>
  <c r="F57" i="7"/>
  <c r="G56" i="10"/>
  <c r="F57" i="10"/>
  <c r="I38" i="6"/>
  <c r="F62" i="6"/>
  <c r="F23" i="6"/>
  <c r="F28" i="6"/>
  <c r="J25" i="6"/>
  <c r="J22" i="6" s="1"/>
  <c r="J39" i="6"/>
  <c r="J38" i="6" s="1"/>
  <c r="F83" i="6"/>
  <c r="F89" i="6"/>
  <c r="J38" i="8"/>
  <c r="F57" i="8"/>
  <c r="F96" i="8"/>
  <c r="H68" i="10"/>
  <c r="F69" i="10"/>
  <c r="F42" i="6"/>
  <c r="F57" i="6"/>
  <c r="G68" i="6"/>
  <c r="F72" i="6"/>
  <c r="F45" i="7"/>
  <c r="F47" i="7"/>
  <c r="J68" i="7"/>
  <c r="I77" i="7"/>
  <c r="F94" i="7"/>
  <c r="J25" i="8"/>
  <c r="J22" i="8" s="1"/>
  <c r="F44" i="8"/>
  <c r="F50" i="8"/>
  <c r="E68" i="8"/>
  <c r="F85" i="8"/>
  <c r="F36" i="10"/>
  <c r="F52" i="10"/>
  <c r="H56" i="6"/>
  <c r="F41" i="7"/>
  <c r="G38" i="6"/>
  <c r="F59" i="6"/>
  <c r="F63" i="6"/>
  <c r="F49" i="6"/>
  <c r="J68" i="6"/>
  <c r="F78" i="6"/>
  <c r="F84" i="6"/>
  <c r="F40" i="8"/>
  <c r="I38" i="8"/>
  <c r="F43" i="8"/>
  <c r="I68" i="8"/>
  <c r="I66" i="8" s="1"/>
  <c r="F69" i="8"/>
  <c r="F80" i="8"/>
  <c r="E25" i="10"/>
  <c r="E22" i="10" s="1"/>
  <c r="F70" i="10"/>
  <c r="F79" i="10"/>
  <c r="F58" i="6"/>
  <c r="E86" i="7"/>
  <c r="F40" i="6"/>
  <c r="F43" i="6"/>
  <c r="F73" i="6"/>
  <c r="F90" i="6"/>
  <c r="E68" i="7"/>
  <c r="F72" i="7"/>
  <c r="F26" i="8"/>
  <c r="J68" i="8"/>
  <c r="I39" i="10"/>
  <c r="I38" i="10" s="1"/>
  <c r="F40" i="10"/>
  <c r="F42" i="10"/>
  <c r="I25" i="7"/>
  <c r="I22" i="7" s="1"/>
  <c r="F31" i="7"/>
  <c r="F58" i="7"/>
  <c r="F80" i="7"/>
  <c r="F88" i="7"/>
  <c r="F86" i="7" s="1"/>
  <c r="F51" i="8"/>
  <c r="F75" i="8"/>
  <c r="F31" i="10"/>
  <c r="F50" i="10"/>
  <c r="F58" i="10"/>
  <c r="I68" i="10"/>
  <c r="F74" i="10"/>
  <c r="F27" i="6"/>
  <c r="F50" i="6"/>
  <c r="F60" i="6"/>
  <c r="E86" i="6"/>
  <c r="F93" i="6"/>
  <c r="F96" i="6"/>
  <c r="J25" i="7"/>
  <c r="J22" i="7" s="1"/>
  <c r="H25" i="7"/>
  <c r="H22" i="7" s="1"/>
  <c r="F36" i="7"/>
  <c r="F42" i="7"/>
  <c r="E56" i="7"/>
  <c r="F70" i="7"/>
  <c r="F71" i="7"/>
  <c r="F91" i="7"/>
  <c r="F23" i="8"/>
  <c r="H25" i="8"/>
  <c r="H22" i="8" s="1"/>
  <c r="F54" i="8"/>
  <c r="G68" i="8"/>
  <c r="F87" i="8"/>
  <c r="F43" i="10"/>
  <c r="E56" i="10"/>
  <c r="J68" i="10"/>
  <c r="I77" i="10"/>
  <c r="F80" i="10"/>
  <c r="F91" i="6"/>
  <c r="F43" i="7"/>
  <c r="F48" i="7"/>
  <c r="F51" i="7"/>
  <c r="F54" i="7"/>
  <c r="F62" i="7"/>
  <c r="F73" i="7"/>
  <c r="F84" i="7"/>
  <c r="F32" i="8"/>
  <c r="F72" i="8"/>
  <c r="F83" i="8"/>
  <c r="J25" i="10"/>
  <c r="J22" i="10" s="1"/>
  <c r="H38" i="10"/>
  <c r="F47" i="10"/>
  <c r="F62" i="10"/>
  <c r="F71" i="10"/>
  <c r="E77" i="10"/>
  <c r="F29" i="6"/>
  <c r="F32" i="6"/>
  <c r="F52" i="6"/>
  <c r="F55" i="6"/>
  <c r="J56" i="6"/>
  <c r="J77" i="6"/>
  <c r="F28" i="7"/>
  <c r="F33" i="7"/>
  <c r="E39" i="7"/>
  <c r="E38" i="7" s="1"/>
  <c r="H39" i="7"/>
  <c r="H38" i="7" s="1"/>
  <c r="F60" i="7"/>
  <c r="H68" i="7"/>
  <c r="I25" i="8"/>
  <c r="I22" i="8" s="1"/>
  <c r="F47" i="8"/>
  <c r="F58" i="8"/>
  <c r="H68" i="8"/>
  <c r="H86" i="8"/>
  <c r="F27" i="10"/>
  <c r="F46" i="10"/>
  <c r="F76" i="10"/>
  <c r="J77" i="10"/>
  <c r="F84" i="10"/>
  <c r="F85" i="10"/>
  <c r="F88" i="10"/>
  <c r="F89" i="10"/>
  <c r="F91" i="10"/>
  <c r="F63" i="7"/>
  <c r="F74" i="7"/>
  <c r="F79" i="7"/>
  <c r="F96" i="7"/>
  <c r="F27" i="8"/>
  <c r="G56" i="8"/>
  <c r="J77" i="8"/>
  <c r="F32" i="10"/>
  <c r="F51" i="10"/>
  <c r="F59" i="10"/>
  <c r="F60" i="10"/>
  <c r="F72" i="10"/>
  <c r="F75" i="10"/>
  <c r="F83" i="10"/>
  <c r="F87" i="10"/>
  <c r="F85" i="6"/>
  <c r="F95" i="6"/>
  <c r="F29" i="7"/>
  <c r="F52" i="7"/>
  <c r="F55" i="7"/>
  <c r="F59" i="7"/>
  <c r="F75" i="7"/>
  <c r="F85" i="7"/>
  <c r="F46" i="8"/>
  <c r="F76" i="8"/>
  <c r="F84" i="8"/>
  <c r="F95" i="8"/>
  <c r="F31" i="6"/>
  <c r="F36" i="6"/>
  <c r="F54" i="6"/>
  <c r="E56" i="6"/>
  <c r="E77" i="6"/>
  <c r="G39" i="7"/>
  <c r="G38" i="7" s="1"/>
  <c r="F46" i="7"/>
  <c r="I68" i="7"/>
  <c r="F78" i="7"/>
  <c r="E77" i="7"/>
  <c r="J86" i="7"/>
  <c r="F92" i="7"/>
  <c r="F95" i="7"/>
  <c r="E25" i="8"/>
  <c r="E22" i="8" s="1"/>
  <c r="F55" i="8"/>
  <c r="H56" i="8"/>
  <c r="F70" i="8"/>
  <c r="E77" i="8"/>
  <c r="F88" i="8"/>
  <c r="F86" i="8" s="1"/>
  <c r="F23" i="10"/>
  <c r="H25" i="10"/>
  <c r="H22" i="10" s="1"/>
  <c r="F54" i="10"/>
  <c r="G68" i="10"/>
  <c r="H86" i="10"/>
  <c r="I66" i="10"/>
  <c r="F56" i="10"/>
  <c r="G77" i="10"/>
  <c r="G86" i="10"/>
  <c r="G25" i="10"/>
  <c r="G22" i="10" s="1"/>
  <c r="G39" i="10"/>
  <c r="G38" i="10" s="1"/>
  <c r="G77" i="8"/>
  <c r="H77" i="8"/>
  <c r="G86" i="8"/>
  <c r="G25" i="8"/>
  <c r="G22" i="8" s="1"/>
  <c r="G39" i="8"/>
  <c r="G38" i="8" s="1"/>
  <c r="F69" i="7"/>
  <c r="H77" i="7"/>
  <c r="G86" i="7"/>
  <c r="F40" i="7"/>
  <c r="G25" i="7"/>
  <c r="G22" i="7" s="1"/>
  <c r="G56" i="7"/>
  <c r="J77" i="7"/>
  <c r="F69" i="6"/>
  <c r="H77" i="6"/>
  <c r="G86" i="6"/>
  <c r="I77" i="6"/>
  <c r="H86" i="6"/>
  <c r="G25" i="6"/>
  <c r="G22" i="6" s="1"/>
  <c r="H68" i="6"/>
  <c r="H25" i="6"/>
  <c r="H22" i="6" s="1"/>
  <c r="I68" i="6"/>
  <c r="H39" i="6"/>
  <c r="H38" i="6" s="1"/>
  <c r="F77" i="7" l="1"/>
  <c r="J64" i="7"/>
  <c r="J65" i="7" s="1"/>
  <c r="F77" i="8"/>
  <c r="F66" i="8" s="1"/>
  <c r="E66" i="10"/>
  <c r="F68" i="8"/>
  <c r="G66" i="7"/>
  <c r="I64" i="8"/>
  <c r="F86" i="6"/>
  <c r="F39" i="8"/>
  <c r="F38" i="8" s="1"/>
  <c r="G66" i="6"/>
  <c r="J66" i="7"/>
  <c r="J105" i="7" s="1"/>
  <c r="E64" i="8"/>
  <c r="J64" i="10"/>
  <c r="J64" i="8"/>
  <c r="H64" i="10"/>
  <c r="F86" i="10"/>
  <c r="F25" i="8"/>
  <c r="F22" i="8" s="1"/>
  <c r="F25" i="7"/>
  <c r="F22" i="7" s="1"/>
  <c r="F39" i="6"/>
  <c r="F38" i="6" s="1"/>
  <c r="I64" i="6"/>
  <c r="E64" i="7"/>
  <c r="F56" i="7"/>
  <c r="J66" i="10"/>
  <c r="I64" i="7"/>
  <c r="F68" i="10"/>
  <c r="G66" i="10"/>
  <c r="H64" i="8"/>
  <c r="E66" i="6"/>
  <c r="F25" i="10"/>
  <c r="F22" i="10" s="1"/>
  <c r="F56" i="8"/>
  <c r="F56" i="6"/>
  <c r="F68" i="6"/>
  <c r="J66" i="6"/>
  <c r="I64" i="10"/>
  <c r="I105" i="10" s="1"/>
  <c r="F77" i="10"/>
  <c r="J66" i="8"/>
  <c r="J65" i="8" s="1"/>
  <c r="G66" i="8"/>
  <c r="H64" i="7"/>
  <c r="E66" i="7"/>
  <c r="F39" i="7"/>
  <c r="F38" i="7" s="1"/>
  <c r="H64" i="6"/>
  <c r="F25" i="6"/>
  <c r="F22" i="6" s="1"/>
  <c r="E64" i="6"/>
  <c r="F39" i="10"/>
  <c r="F38" i="10" s="1"/>
  <c r="H66" i="10"/>
  <c r="H105" i="10" s="1"/>
  <c r="E64" i="10"/>
  <c r="E65" i="10" s="1"/>
  <c r="F77" i="6"/>
  <c r="G64" i="6"/>
  <c r="G105" i="6" s="1"/>
  <c r="E66" i="8"/>
  <c r="J64" i="6"/>
  <c r="H66" i="7"/>
  <c r="H65" i="7" s="1"/>
  <c r="H66" i="8"/>
  <c r="I66" i="7"/>
  <c r="F68" i="7"/>
  <c r="G64" i="10"/>
  <c r="I105" i="8"/>
  <c r="I65" i="8"/>
  <c r="G64" i="8"/>
  <c r="G64" i="7"/>
  <c r="I66" i="6"/>
  <c r="H66" i="6"/>
  <c r="K25" i="6"/>
  <c r="K22" i="6" s="1"/>
  <c r="L25" i="6"/>
  <c r="L22" i="6" s="1"/>
  <c r="L64" i="6" s="1"/>
  <c r="M25" i="6"/>
  <c r="M22" i="6" s="1"/>
  <c r="M64"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F66" i="7" l="1"/>
  <c r="F105" i="7" s="1"/>
  <c r="I105" i="7"/>
  <c r="F64" i="7"/>
  <c r="J105" i="10"/>
  <c r="E65" i="6"/>
  <c r="I65" i="10"/>
  <c r="E65" i="7"/>
  <c r="F66" i="10"/>
  <c r="J65" i="10"/>
  <c r="H65" i="6"/>
  <c r="H105" i="7"/>
  <c r="I105" i="6"/>
  <c r="H105" i="8"/>
  <c r="E65" i="8"/>
  <c r="E105" i="6"/>
  <c r="F66" i="6"/>
  <c r="J105" i="8"/>
  <c r="H65" i="8"/>
  <c r="F64" i="8"/>
  <c r="F65" i="8" s="1"/>
  <c r="F64" i="6"/>
  <c r="E105" i="10"/>
  <c r="J65" i="6"/>
  <c r="E105" i="7"/>
  <c r="I65" i="6"/>
  <c r="J105" i="6"/>
  <c r="K64" i="6"/>
  <c r="H65" i="10"/>
  <c r="G65" i="6"/>
  <c r="H105" i="6"/>
  <c r="I65" i="7"/>
  <c r="K66" i="6"/>
  <c r="E105" i="8"/>
  <c r="L66" i="6"/>
  <c r="M66" i="6"/>
  <c r="M65" i="6" s="1"/>
  <c r="F64" i="10"/>
  <c r="G65" i="10"/>
  <c r="G105" i="10"/>
  <c r="G65" i="8"/>
  <c r="G105" i="8"/>
  <c r="G65" i="7"/>
  <c r="G105" i="7"/>
  <c r="L65" i="6"/>
  <c r="K65" i="6"/>
  <c r="F65" i="7" l="1"/>
  <c r="F65" i="6"/>
  <c r="B105" i="6" s="1"/>
  <c r="F105" i="6"/>
  <c r="F105" i="8"/>
  <c r="B65" i="8"/>
  <c r="F65" i="10"/>
  <c r="F105" i="10"/>
  <c r="B105" i="8"/>
  <c r="B65" i="7"/>
  <c r="B105" i="7"/>
  <c r="K25" i="7"/>
  <c r="K22"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65" i="6" l="1"/>
  <c r="M64" i="7"/>
  <c r="L64" i="7"/>
  <c r="L65" i="7" s="1"/>
  <c r="L66" i="7"/>
  <c r="K66" i="7"/>
  <c r="K64" i="7"/>
  <c r="K65" i="7" s="1"/>
  <c r="B105" i="10"/>
  <c r="B65" i="10"/>
  <c r="M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M68" i="10" s="1"/>
  <c r="M66" i="10" s="1"/>
  <c r="L69" i="10"/>
  <c r="L68" i="10" s="1"/>
  <c r="L66" i="10" s="1"/>
  <c r="K69" i="10"/>
  <c r="K68" i="10" s="1"/>
  <c r="K66" i="10" s="1"/>
  <c r="M56" i="10"/>
  <c r="L56" i="10"/>
  <c r="K56" i="10"/>
  <c r="M38" i="10"/>
  <c r="L38" i="10"/>
  <c r="K38" i="10"/>
  <c r="M25" i="10"/>
  <c r="M22" i="10" s="1"/>
  <c r="M64" i="10" s="1"/>
  <c r="M65" i="10" s="1"/>
  <c r="L25" i="10"/>
  <c r="K25" i="10"/>
  <c r="K22" i="10" s="1"/>
  <c r="L22" i="10"/>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L69" i="8"/>
  <c r="L68" i="8" s="1"/>
  <c r="K69" i="8"/>
  <c r="M68" i="8"/>
  <c r="K68" i="8"/>
  <c r="K66" i="8"/>
  <c r="M56" i="8"/>
  <c r="L56" i="8"/>
  <c r="K56" i="8"/>
  <c r="M38" i="8"/>
  <c r="L38" i="8"/>
  <c r="K38" i="8"/>
  <c r="M25" i="8"/>
  <c r="M22" i="8" s="1"/>
  <c r="M64" i="8" s="1"/>
  <c r="L25" i="8"/>
  <c r="L22" i="8" s="1"/>
  <c r="K25" i="8"/>
  <c r="K22" i="8"/>
  <c r="L66" i="8" l="1"/>
  <c r="M66" i="8"/>
  <c r="M65" i="8" s="1"/>
  <c r="K64" i="8"/>
  <c r="K65" i="8" s="1"/>
  <c r="K64" i="10"/>
  <c r="K65" i="10" s="1"/>
  <c r="L64" i="10"/>
  <c r="L65" i="10" s="1"/>
  <c r="L64" i="8"/>
  <c r="L65" i="8" s="1"/>
</calcChain>
</file>

<file path=xl/comments1.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<sst xmlns="http://schemas.openxmlformats.org/spreadsheetml/2006/main" count="781" uniqueCount="175">
  <si>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</si>
  <si>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</si>
  <si>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</si>
  <si>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</si>
  <si>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</si>
  <si>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</si>
  <si>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</si>
  <si>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</si>
  <si>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</si>
  <si>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</si>
  <si>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</si>
  <si>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</si>
  <si>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</si>
  <si>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</si>
  <si>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</si>
  <si>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</si>
  <si>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</si>
  <si>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</si>
  <si>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</si>
  <si>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</si>
  <si>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</si>
  <si>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</si>
  <si>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</si>
  <si>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</si>
  <si>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</si>
  <si>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</si>
  <si>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</si>
  <si>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</si>
  <si>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</si>
  <si>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</si>
  <si>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</si>
  <si>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</si>
  <si>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</si>
  <si>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</si>
  <si>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</si>
  <si>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</si>
  <si>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</si>
  <si>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</si>
  <si>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</si>
  <si>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</si>
  <si>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</si>
  <si>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</si>
  <si>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</si>
  <si>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</si>
  <si>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</si>
  <si>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</si>
  <si>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</si>
  <si>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</si>
  <si>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</si>
  <si>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</si>
  <si>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</si>
  <si>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</si>
  <si>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</si>
  <si>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</si>
  <si>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</si>
  <si>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</si>
  <si>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</si>
  <si>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</si>
  <si>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</si>
  <si>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</si>
  <si>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</si>
  <si>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</si>
  <si>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</si>
  <si>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</si>
  <si>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</si>
  <si>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</si>
  <si>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</si>
  <si>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</si>
  <si>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</si>
  <si>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</si>
  <si>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</si>
  <si>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</si>
  <si>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</si>
  <si>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</si>
  <si>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</si>
  <si>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</si>
  <si>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</si>
  <si>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</si>
  <si>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</si>
  <si>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</si>
  <si>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</si>
  <si>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</si>
  <si>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</si>
  <si>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</si>
  <si>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</si>
  <si>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</si>
  <si>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</si>
  <si>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</si>
  <si>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</si>
  <si>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</si>
  <si>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</si>
  <si>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</si>
  <si>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</si>
  <si>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</si>
  <si>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</si>
  <si>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</si>
  <si>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</si>
  <si>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</si>
  <si>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</si>
  <si>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</si>
  <si>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</si>
  <si>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</si>
  <si>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</si>
  <si>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</si>
  <si>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</si>
  <si>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</si>
  <si>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</si>
  <si>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</si>
  <si>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</si>
  <si>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</si>
  <si>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</si>
  <si>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</si>
  <si>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</si>
  <si>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</si>
  <si>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</si>
  <si>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</si>
  <si>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</si>
  <si>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</si>
  <si>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</si>
  <si>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</si>
  <si>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</si>
  <si>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</si>
  <si>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</si>
  <si>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</si>
  <si>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</si>
  <si>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</si>
  <si>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</si>
  <si>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</si>
  <si>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</si>
  <si>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</si>
  <si>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</si>
  <si>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</si>
  <si>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</si>
  <si>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</si>
  <si>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</si>
  <si>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</si>
  <si>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</si>
  <si>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</si>
  <si>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</si>
  <si>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</si>
  <si>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</si>
  <si>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</si>
  <si>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</si>
  <si>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</si>
  <si>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</si>
  <si>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</si>
  <si>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</si>
  <si>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</si>
  <si>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</si>
  <si>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</si>
  <si>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</si>
  <si>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</si>
  <si>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</si>
  <si>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</si>
  <si>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</si>
  <si>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</si>
  <si>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</si>
  <si>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</si>
  <si>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</si>
  <si>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</si>
  <si>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</si>
  <si>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</si>
  <si>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</si>
  <si>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</si>
  <si>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</si>
  <si>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</si>
  <si>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</si>
  <si>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</si>
  <si>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</si>
  <si>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</si>
  <si>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</si>
  <si>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</si>
  <si>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</si>
  <si>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ОТЧЕТ               2025 г.</t>
  </si>
  <si>
    <t>Годишен         уточнен план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</si>
</sst>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cellStyle name="Normal" xfId="0" builtinId="0"/>
    <cellStyle name="Normal 2" xfId="3"/>
    <cellStyle name="Normal 3" xfId="4"/>
    <cellStyle name="Normal 3 2" xfId="5"/>
    <cellStyle name="Normal 4" xfId="6"/>
    <cellStyle name="Normal_B3_2013" xfId="7"/>
    <cellStyle name="Normal_BIN 7301,7311 and 6301" xfId="8"/>
    <cellStyle name="Запетая 2" xfId="9"/>
    <cellStyle name="Нормален 2" xfId="1"/>
  </cellStyles>
  <dxfs count="64">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31.01.2025%20&#1075;\1722_B1_2025_01_PR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31.01.2025%20&#1075;\1722_B1_2025_01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31.01.2025%20&#1075;\1722_B1_2025_01_PRB_D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31.01.2025%20&#1075;\1722_B1_2025_01_PRB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45688</v>
          </cell>
          <cell r="H9">
            <v>455464</v>
          </cell>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187681</v>
          </cell>
          <cell r="H74">
            <v>0</v>
          </cell>
          <cell r="I74">
            <v>299467</v>
          </cell>
          <cell r="J74">
            <v>0</v>
          </cell>
        </row>
        <row r="77">
          <cell r="G77">
            <v>169986</v>
          </cell>
          <cell r="I77">
            <v>298483</v>
          </cell>
        </row>
        <row r="78">
          <cell r="G78">
            <v>13827</v>
          </cell>
          <cell r="I78">
            <v>464</v>
          </cell>
        </row>
        <row r="79">
          <cell r="G79">
            <v>3868</v>
          </cell>
          <cell r="I79">
            <v>520</v>
          </cell>
        </row>
        <row r="90">
          <cell r="E90">
            <v>0</v>
          </cell>
          <cell r="G90">
            <v>0</v>
          </cell>
          <cell r="H90">
            <v>0</v>
          </cell>
          <cell r="I90">
            <v>0</v>
          </cell>
          <cell r="J90">
            <v>0</v>
          </cell>
        </row>
        <row r="94">
          <cell r="E94">
            <v>0</v>
          </cell>
          <cell r="G94">
            <v>0</v>
          </cell>
          <cell r="H94">
            <v>0</v>
          </cell>
          <cell r="I94">
            <v>0</v>
          </cell>
          <cell r="J94">
            <v>0</v>
          </cell>
        </row>
        <row r="106">
          <cell r="E106">
            <v>0</v>
          </cell>
          <cell r="G106">
            <v>5050</v>
          </cell>
          <cell r="H106">
            <v>0</v>
          </cell>
          <cell r="I106">
            <v>508</v>
          </cell>
          <cell r="J106">
            <v>0</v>
          </cell>
        </row>
        <row r="110">
          <cell r="E110">
            <v>0</v>
          </cell>
          <cell r="G110">
            <v>-318</v>
          </cell>
          <cell r="H110">
            <v>0</v>
          </cell>
          <cell r="I110">
            <v>-4</v>
          </cell>
          <cell r="J110">
            <v>0</v>
          </cell>
        </row>
        <row r="119">
          <cell r="E119">
            <v>0</v>
          </cell>
          <cell r="G119">
            <v>-363</v>
          </cell>
          <cell r="H119">
            <v>0</v>
          </cell>
          <cell r="I119">
            <v>0</v>
          </cell>
          <cell r="J119">
            <v>0</v>
          </cell>
        </row>
        <row r="123">
          <cell r="E123">
            <v>0</v>
          </cell>
          <cell r="G123">
            <v>3407</v>
          </cell>
          <cell r="H123">
            <v>0</v>
          </cell>
          <cell r="I123">
            <v>8618</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809527</v>
          </cell>
          <cell r="H187">
            <v>0</v>
          </cell>
          <cell r="I187">
            <v>34411</v>
          </cell>
          <cell r="J187">
            <v>133849</v>
          </cell>
        </row>
        <row r="190">
          <cell r="E190">
            <v>0</v>
          </cell>
          <cell r="G190">
            <v>37762</v>
          </cell>
          <cell r="H190">
            <v>0</v>
          </cell>
          <cell r="I190">
            <v>0</v>
          </cell>
          <cell r="J190">
            <v>2312</v>
          </cell>
        </row>
        <row r="196">
          <cell r="E196">
            <v>0</v>
          </cell>
          <cell r="G196">
            <v>0</v>
          </cell>
          <cell r="H196">
            <v>0</v>
          </cell>
          <cell r="I196">
            <v>0</v>
          </cell>
          <cell r="J196">
            <v>173300</v>
          </cell>
        </row>
        <row r="204">
          <cell r="E204">
            <v>0</v>
          </cell>
          <cell r="G204">
            <v>0</v>
          </cell>
          <cell r="H204">
            <v>0</v>
          </cell>
          <cell r="I204">
            <v>0</v>
          </cell>
          <cell r="J204">
            <v>0</v>
          </cell>
        </row>
        <row r="205">
          <cell r="E205">
            <v>0</v>
          </cell>
          <cell r="G205">
            <v>105013</v>
          </cell>
          <cell r="H205">
            <v>0</v>
          </cell>
          <cell r="I205">
            <v>2022</v>
          </cell>
          <cell r="J205">
            <v>-46</v>
          </cell>
        </row>
        <row r="223">
          <cell r="E223">
            <v>0</v>
          </cell>
          <cell r="G223">
            <v>-761</v>
          </cell>
          <cell r="H223">
            <v>0</v>
          </cell>
          <cell r="I223">
            <v>522</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72635</v>
          </cell>
          <cell r="H259">
            <v>0</v>
          </cell>
          <cell r="I259">
            <v>594</v>
          </cell>
          <cell r="J259">
            <v>0</v>
          </cell>
        </row>
        <row r="260">
          <cell r="E260">
            <v>0</v>
          </cell>
          <cell r="G260">
            <v>0</v>
          </cell>
          <cell r="H260">
            <v>0</v>
          </cell>
          <cell r="I260">
            <v>0</v>
          </cell>
          <cell r="J260">
            <v>0</v>
          </cell>
        </row>
        <row r="261">
          <cell r="E261">
            <v>0</v>
          </cell>
          <cell r="G261">
            <v>2961</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1060</v>
          </cell>
          <cell r="H274">
            <v>0</v>
          </cell>
          <cell r="I274">
            <v>352</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1431</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819716</v>
          </cell>
          <cell r="H386">
            <v>0</v>
          </cell>
          <cell r="I386">
            <v>0</v>
          </cell>
          <cell r="J386">
            <v>0</v>
          </cell>
        </row>
        <row r="391">
          <cell r="E391">
            <v>0</v>
          </cell>
          <cell r="G391">
            <v>0</v>
          </cell>
          <cell r="H391">
            <v>0</v>
          </cell>
          <cell r="I391">
            <v>0</v>
          </cell>
          <cell r="J391">
            <v>0</v>
          </cell>
        </row>
        <row r="394">
          <cell r="E394">
            <v>0</v>
          </cell>
          <cell r="G394">
            <v>-8537</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319203</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7179</v>
          </cell>
          <cell r="H527">
            <v>2199071</v>
          </cell>
          <cell r="I527">
            <v>0</v>
          </cell>
          <cell r="J527">
            <v>-9788</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1619</v>
          </cell>
          <cell r="J547">
            <v>0</v>
          </cell>
        </row>
        <row r="570">
          <cell r="H570">
            <v>0</v>
          </cell>
          <cell r="I570">
            <v>0</v>
          </cell>
          <cell r="J570">
            <v>0</v>
          </cell>
        </row>
        <row r="571">
          <cell r="G571">
            <v>0</v>
          </cell>
          <cell r="H571">
            <v>3570173</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-75848</v>
          </cell>
          <cell r="H576">
            <v>0</v>
          </cell>
          <cell r="I576">
            <v>0</v>
          </cell>
          <cell r="J576">
            <v>0</v>
          </cell>
        </row>
        <row r="577">
          <cell r="G577">
            <v>0</v>
          </cell>
          <cell r="H577">
            <v>-5759456</v>
          </cell>
          <cell r="I577">
            <v>0</v>
          </cell>
          <cell r="J577">
            <v>0</v>
          </cell>
        </row>
        <row r="578">
          <cell r="H578">
            <v>0</v>
          </cell>
          <cell r="I578">
            <v>0</v>
          </cell>
          <cell r="J578">
            <v>0</v>
          </cell>
        </row>
        <row r="579">
          <cell r="G579">
            <v>0</v>
          </cell>
          <cell r="I579">
            <v>0</v>
          </cell>
          <cell r="J579">
            <v>0</v>
          </cell>
        </row>
        <row r="580">
          <cell r="G580">
            <v>0</v>
          </cell>
          <cell r="H580">
            <v>0</v>
          </cell>
          <cell r="I580">
            <v>-60307</v>
          </cell>
          <cell r="J580">
            <v>0</v>
          </cell>
        </row>
        <row r="581">
          <cell r="G581">
            <v>0</v>
          </cell>
          <cell r="H581">
            <v>0</v>
          </cell>
          <cell r="J581">
            <v>0</v>
          </cell>
        </row>
        <row r="582">
          <cell r="G582">
            <v>-165721</v>
          </cell>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4545420</v>
          </cell>
          <cell r="H590">
            <v>0</v>
          </cell>
          <cell r="I590">
            <v>0</v>
          </cell>
          <cell r="J590">
            <v>0</v>
          </cell>
        </row>
        <row r="591">
          <cell r="H591">
            <v>0</v>
          </cell>
          <cell r="I591">
            <v>0</v>
          </cell>
          <cell r="J591">
            <v>0</v>
          </cell>
        </row>
        <row r="592">
          <cell r="G592">
            <v>-4509826</v>
          </cell>
          <cell r="H592">
            <v>0</v>
          </cell>
          <cell r="I592">
            <v>0</v>
          </cell>
          <cell r="J592">
            <v>0</v>
          </cell>
        </row>
        <row r="593">
          <cell r="H593">
            <v>0</v>
          </cell>
          <cell r="I593">
            <v>0</v>
          </cell>
          <cell r="J593">
            <v>0</v>
          </cell>
        </row>
        <row r="594">
          <cell r="E594">
            <v>0</v>
          </cell>
          <cell r="G594">
            <v>221788</v>
          </cell>
          <cell r="H594">
            <v>-9788</v>
          </cell>
          <cell r="I594">
            <v>-212000</v>
          </cell>
          <cell r="J594">
            <v>0</v>
          </cell>
        </row>
        <row r="597">
          <cell r="E597">
            <v>0</v>
          </cell>
          <cell r="G597">
            <v>9788</v>
          </cell>
          <cell r="H597">
            <v>-9788</v>
          </cell>
          <cell r="J597">
            <v>0</v>
          </cell>
        </row>
        <row r="603">
          <cell r="G603" t="str">
            <v>Иванка Налджиян</v>
          </cell>
        </row>
        <row r="606">
          <cell r="D606" t="str">
            <v>Цветелина Гешева</v>
          </cell>
          <cell r="G606" t="str">
            <v>Доц.д-р Боряна Иванова</v>
          </cell>
        </row>
        <row r="608">
          <cell r="B608">
            <v>45693</v>
          </cell>
          <cell r="E608" t="str">
            <v>032/654331</v>
          </cell>
          <cell r="H608" t="str">
            <v>vani2223@abv.bg</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45688</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1970</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-45277</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ИВАНКА НАЛДЖИЯН</v>
          </cell>
          <cell r="G606" t="str">
            <v>доц. д-р. БОРЯНА ИВАНОВА</v>
          </cell>
        </row>
        <row r="608">
          <cell r="B608">
            <v>45662</v>
          </cell>
          <cell r="E608" t="str">
            <v>032/654331</v>
          </cell>
          <cell r="H608" t="str">
            <v>vani2223@abv.bg</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45688</v>
          </cell>
          <cell r="H9">
            <v>455464</v>
          </cell>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-377</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2333861</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95146</v>
          </cell>
        </row>
        <row r="196">
          <cell r="E196">
            <v>0</v>
          </cell>
          <cell r="G196">
            <v>0</v>
          </cell>
          <cell r="H196">
            <v>0</v>
          </cell>
          <cell r="I196">
            <v>0</v>
          </cell>
          <cell r="J196">
            <v>1594</v>
          </cell>
        </row>
        <row r="204">
          <cell r="E204">
            <v>0</v>
          </cell>
          <cell r="G204">
            <v>0</v>
          </cell>
          <cell r="H204">
            <v>0</v>
          </cell>
          <cell r="I204">
            <v>0</v>
          </cell>
          <cell r="J204">
            <v>0</v>
          </cell>
        </row>
        <row r="205">
          <cell r="E205">
            <v>0</v>
          </cell>
          <cell r="G205">
            <v>0</v>
          </cell>
          <cell r="H205">
            <v>0</v>
          </cell>
          <cell r="I205">
            <v>0</v>
          </cell>
          <cell r="J205">
            <v>5374</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23624</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-2207746</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45693</v>
          </cell>
          <cell r="E608" t="str">
            <v>032/654331</v>
          </cell>
          <cell r="H608" t="str">
            <v>vani2223@abv.bg</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45688</v>
          </cell>
          <cell r="H9">
            <v>455464</v>
          </cell>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11284</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11284</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45693</v>
          </cell>
          <cell r="E608" t="str">
            <v>032/654331</v>
          </cell>
          <cell r="H608" t="str">
            <v>vani2223@abv.bg</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abSelected="1" topLeftCell="B6" zoomScale="80" zoomScaleNormal="80" workbookViewId="0">
      <selection activeCell="I31" sqref="I31"/>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45688</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174</v>
      </c>
      <c r="F17" s="487" t="s">
        <v>173</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504046</v>
      </c>
      <c r="G22" s="88">
        <f t="shared" si="0"/>
        <v>195457</v>
      </c>
      <c r="H22" s="89">
        <f t="shared" si="0"/>
        <v>0</v>
      </c>
      <c r="I22" s="89">
        <f t="shared" si="0"/>
        <v>308589</v>
      </c>
      <c r="J22" s="90">
        <f t="shared" si="0"/>
        <v>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504046</v>
      </c>
      <c r="G25" s="103">
        <f t="shared" ref="G25" si="2">+G26+G30+G31+G32+G33</f>
        <v>195457</v>
      </c>
      <c r="H25" s="104">
        <f>+H26+H30+H31+H32+H33</f>
        <v>0</v>
      </c>
      <c r="I25" s="104">
        <f>+I26+I30+I31+I32+I33</f>
        <v>308589</v>
      </c>
      <c r="J25" s="105">
        <f>+J26+J30+J31+J32+J33</f>
        <v>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0</v>
      </c>
      <c r="F26" s="107">
        <f t="shared" si="1"/>
        <v>487148</v>
      </c>
      <c r="G26" s="108">
        <f>[2]OTCHET!G74</f>
        <v>187681</v>
      </c>
      <c r="H26" s="109">
        <f>[2]OTCHET!H74</f>
        <v>0</v>
      </c>
      <c r="I26" s="109">
        <f>[2]OTCHET!I74</f>
        <v>299467</v>
      </c>
      <c r="J26" s="110">
        <f>[2]OTCHET!J74</f>
        <v>0</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0</v>
      </c>
      <c r="F28" s="119">
        <f t="shared" si="1"/>
        <v>468469</v>
      </c>
      <c r="G28" s="120">
        <f>[2]OTCHET!G77</f>
        <v>169986</v>
      </c>
      <c r="H28" s="121">
        <f>[2]OTCHET!H77</f>
        <v>0</v>
      </c>
      <c r="I28" s="121">
        <f>[2]OTCHET!I77</f>
        <v>298483</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0</v>
      </c>
      <c r="F29" s="125">
        <f t="shared" si="1"/>
        <v>18679</v>
      </c>
      <c r="G29" s="126">
        <f>+[2]OTCHET!G78+[2]OTCHET!G79</f>
        <v>17695</v>
      </c>
      <c r="H29" s="127">
        <f>+[2]OTCHET!H78+[2]OTCHET!H79</f>
        <v>0</v>
      </c>
      <c r="I29" s="127">
        <f>+[2]OTCHET!I78+[2]OTCHET!I79</f>
        <v>984</v>
      </c>
      <c r="J29" s="128">
        <f>+[2]OTCHET!J78+[2]OTCHET!J79</f>
        <v>0</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0</v>
      </c>
      <c r="F31" s="135">
        <f t="shared" si="1"/>
        <v>5558</v>
      </c>
      <c r="G31" s="136">
        <f>[2]OTCHET!G106</f>
        <v>5050</v>
      </c>
      <c r="H31" s="137">
        <f>[2]OTCHET!H106</f>
        <v>0</v>
      </c>
      <c r="I31" s="137">
        <f>[2]OTCHET!I106</f>
        <v>508</v>
      </c>
      <c r="J31" s="138">
        <f>[2]OTCHET!J106</f>
        <v>0</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0</v>
      </c>
      <c r="F32" s="135">
        <f t="shared" si="1"/>
        <v>-685</v>
      </c>
      <c r="G32" s="136">
        <f>[2]OTCHET!G110+[2]OTCHET!G119+[2]OTCHET!G135+[2]OTCHET!G136</f>
        <v>-681</v>
      </c>
      <c r="H32" s="137">
        <f>[2]OTCHET!H110+[2]OTCHET!H119+[2]OTCHET!H135+[2]OTCHET!H136</f>
        <v>0</v>
      </c>
      <c r="I32" s="137">
        <f>[2]OTCHET!I110+[2]OTCHET!I119+[2]OTCHET!I135+[2]OTCHET!I136</f>
        <v>-4</v>
      </c>
      <c r="J32" s="138">
        <f>[2]OTCHET!J110+[2]OTCHET!J119+[2]OTCHET!J135+[2]OTCHET!J136</f>
        <v>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0</v>
      </c>
      <c r="F33" s="97">
        <f t="shared" si="1"/>
        <v>12025</v>
      </c>
      <c r="G33" s="98">
        <f>[2]OTCHET!G123</f>
        <v>3407</v>
      </c>
      <c r="H33" s="99">
        <f>[2]OTCHET!H123</f>
        <v>0</v>
      </c>
      <c r="I33" s="99">
        <f>[2]OTCHET!I123</f>
        <v>8618</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1376944</v>
      </c>
      <c r="G38" s="166">
        <f t="shared" si="4"/>
        <v>1029628</v>
      </c>
      <c r="H38" s="167">
        <f t="shared" si="4"/>
        <v>0</v>
      </c>
      <c r="I38" s="167">
        <f t="shared" si="4"/>
        <v>37901</v>
      </c>
      <c r="J38" s="168">
        <f t="shared" si="4"/>
        <v>309415</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1191161</v>
      </c>
      <c r="G39" s="172">
        <f t="shared" si="5"/>
        <v>847289</v>
      </c>
      <c r="H39" s="173">
        <f t="shared" si="5"/>
        <v>0</v>
      </c>
      <c r="I39" s="173">
        <f t="shared" si="5"/>
        <v>34411</v>
      </c>
      <c r="J39" s="174">
        <f t="shared" si="5"/>
        <v>309461</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0</v>
      </c>
      <c r="F40" s="48">
        <f t="shared" si="1"/>
        <v>977787</v>
      </c>
      <c r="G40" s="45">
        <f>[2]OTCHET!G187</f>
        <v>809527</v>
      </c>
      <c r="H40" s="39">
        <f>[2]OTCHET!H187</f>
        <v>0</v>
      </c>
      <c r="I40" s="39">
        <f>[2]OTCHET!I187</f>
        <v>34411</v>
      </c>
      <c r="J40" s="40">
        <f>[2]OTCHET!J187</f>
        <v>133849</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0</v>
      </c>
      <c r="F41" s="49">
        <f t="shared" si="1"/>
        <v>40074</v>
      </c>
      <c r="G41" s="46">
        <f>[2]OTCHET!G190</f>
        <v>37762</v>
      </c>
      <c r="H41" s="41">
        <f>[2]OTCHET!H190</f>
        <v>0</v>
      </c>
      <c r="I41" s="41">
        <f>[2]OTCHET!I190</f>
        <v>0</v>
      </c>
      <c r="J41" s="42">
        <f>[2]OTCHET!J190</f>
        <v>2312</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0</v>
      </c>
      <c r="F42" s="50">
        <f t="shared" si="1"/>
        <v>173300</v>
      </c>
      <c r="G42" s="47">
        <f>+[2]OTCHET!G196+[2]OTCHET!G204</f>
        <v>0</v>
      </c>
      <c r="H42" s="43">
        <f>+[2]OTCHET!H196+[2]OTCHET!H204</f>
        <v>0</v>
      </c>
      <c r="I42" s="43">
        <f>+[2]OTCHET!I196+[2]OTCHET!I204</f>
        <v>0</v>
      </c>
      <c r="J42" s="44">
        <f>+[2]OTCHET!J196+[2]OTCHET!J204</f>
        <v>173300</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0</v>
      </c>
      <c r="F43" s="186">
        <f t="shared" si="1"/>
        <v>108162</v>
      </c>
      <c r="G43" s="187">
        <f>+[2]OTCHET!G205+[2]OTCHET!G223+[2]OTCHET!G274</f>
        <v>105312</v>
      </c>
      <c r="H43" s="188">
        <f>+[2]OTCHET!H205+[2]OTCHET!H223+[2]OTCHET!H274</f>
        <v>0</v>
      </c>
      <c r="I43" s="188">
        <f>+[2]OTCHET!I205+[2]OTCHET!I223+[2]OTCHET!I274</f>
        <v>2896</v>
      </c>
      <c r="J43" s="189">
        <f>+[2]OTCHET!J205+[2]OTCHET!J223+[2]OTCHET!J274</f>
        <v>-46</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0</v>
      </c>
      <c r="F46" s="186">
        <f t="shared" si="1"/>
        <v>76190</v>
      </c>
      <c r="G46" s="187">
        <f>+[2]OTCHET!G258+[2]OTCHET!G259+[2]OTCHET!G260+[2]OTCHET!G261</f>
        <v>75596</v>
      </c>
      <c r="H46" s="188">
        <f>+[2]OTCHET!H258+[2]OTCHET!H259+[2]OTCHET!H260+[2]OTCHET!H261</f>
        <v>0</v>
      </c>
      <c r="I46" s="188">
        <f>+[2]OTCHET!I258+[2]OTCHET!I259+[2]OTCHET!I260+[2]OTCHET!I261</f>
        <v>594</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0</v>
      </c>
      <c r="F47" s="192">
        <f t="shared" si="1"/>
        <v>73229</v>
      </c>
      <c r="G47" s="193">
        <f>+[2]OTCHET!G259</f>
        <v>72635</v>
      </c>
      <c r="H47" s="194">
        <f>+[2]OTCHET!H259</f>
        <v>0</v>
      </c>
      <c r="I47" s="19">
        <f>+[2]OTCHET!I259</f>
        <v>594</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0</v>
      </c>
      <c r="F49" s="135">
        <f t="shared" si="1"/>
        <v>1431</v>
      </c>
      <c r="G49" s="136">
        <f>[2]OTCHET!G278+[2]OTCHET!G279+[2]OTCHET!G287+[2]OTCHET!G290</f>
        <v>1431</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1130382</v>
      </c>
      <c r="G56" s="220">
        <f t="shared" si="6"/>
        <v>811179</v>
      </c>
      <c r="H56" s="221">
        <f t="shared" si="6"/>
        <v>0</v>
      </c>
      <c r="I56" s="21">
        <f t="shared" si="6"/>
        <v>0</v>
      </c>
      <c r="J56" s="222">
        <f t="shared" si="6"/>
        <v>319203</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0</v>
      </c>
      <c r="F58" s="227">
        <f t="shared" si="1"/>
        <v>811179</v>
      </c>
      <c r="G58" s="228">
        <f>+[2]OTCHET!G386+[2]OTCHET!G394+[2]OTCHET!G399+[2]OTCHET!G402+[2]OTCHET!G405+[2]OTCHET!G408+[2]OTCHET!G409+[2]OTCHET!G412+[2]OTCHET!G425+[2]OTCHET!G426+[2]OTCHET!G427+[2]OTCHET!G428+[2]OTCHET!G429</f>
        <v>811179</v>
      </c>
      <c r="H58" s="229">
        <f>+[2]OTCHET!H386+[2]OTCHET!H394+[2]OTCHET!H399+[2]OTCHET!H402+[2]OTCHET!H405+[2]OTCHET!H408+[2]OTCHET!H409+[2]OTCHET!H412+[2]OTCHET!H425+[2]OTCHET!H426+[2]OTCHET!H427+[2]OTCHET!H428+[2]OTCHET!H429</f>
        <v>0</v>
      </c>
      <c r="I58" s="229">
        <f>+[2]OTCHET!I386+[2]OTCHET!I394+[2]OTCHET!I399+[2]OTCHET!I402+[2]OTCHET!I405+[2]OTCHET!I408+[2]OTCHET!I409+[2]OTCHET!I412+[2]OTCHET!I425+[2]OTCHET!I426+[2]OTCHET!I427+[2]OTCHET!I428+[2]OTCHET!I429</f>
        <v>0</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319203</v>
      </c>
      <c r="G62" s="159">
        <f>[2]OTCHET!G415</f>
        <v>0</v>
      </c>
      <c r="H62" s="160">
        <f>[2]OTCHET!H415</f>
        <v>0</v>
      </c>
      <c r="I62" s="160">
        <f>[2]OTCHET!I415</f>
        <v>0</v>
      </c>
      <c r="J62" s="161">
        <f>[2]OTCHET!J415</f>
        <v>319203</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257484</v>
      </c>
      <c r="G64" s="253">
        <f t="shared" si="7"/>
        <v>-22992</v>
      </c>
      <c r="H64" s="254">
        <f t="shared" si="7"/>
        <v>0</v>
      </c>
      <c r="I64" s="254">
        <f t="shared" si="7"/>
        <v>270688</v>
      </c>
      <c r="J64" s="255">
        <f t="shared" si="7"/>
        <v>9788</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-257484</v>
      </c>
      <c r="G66" s="262">
        <f t="shared" ref="G66" si="9">SUM(+G68+G76+G77+G84+G85+G86+G89+G90+G91+G92+G93+G94+G95)</f>
        <v>22992</v>
      </c>
      <c r="H66" s="263">
        <f>SUM(+H68+H76+H77+H84+H85+H86+H89+H90+H91+H92+H93+H94+H95)</f>
        <v>0</v>
      </c>
      <c r="I66" s="263">
        <f>SUM(+I68+I76+I77+I84+I85+I86+I89+I90+I91+I92+I93+I94+I95)</f>
        <v>-270688</v>
      </c>
      <c r="J66" s="264">
        <f>SUM(+J68+J76+J77+J84+J85+J86+J89+J90+J91+J92+J93+J94+J95)</f>
        <v>-9788</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0</v>
      </c>
      <c r="F86" s="231">
        <f>+F87+F88</f>
        <v>2198081</v>
      </c>
      <c r="G86" s="232">
        <f t="shared" ref="G86" si="15">+G87+G88</f>
        <v>7179</v>
      </c>
      <c r="H86" s="233">
        <f>+H87+H88</f>
        <v>2199071</v>
      </c>
      <c r="I86" s="233">
        <f>+I87+I88</f>
        <v>1619</v>
      </c>
      <c r="J86" s="234">
        <f>+J87+J88</f>
        <v>-9788</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0</v>
      </c>
      <c r="F88" s="283">
        <f t="shared" si="1"/>
        <v>2198081</v>
      </c>
      <c r="G88" s="284">
        <f>+[2]OTCHET!G524+[2]OTCHET!G527+[2]OTCHET!G547</f>
        <v>7179</v>
      </c>
      <c r="H88" s="285">
        <f>+[2]OTCHET!H524+[2]OTCHET!H527+[2]OTCHET!H547</f>
        <v>2199071</v>
      </c>
      <c r="I88" s="285">
        <f>+[2]OTCHET!I524+[2]OTCHET!I527+[2]OTCHET!I547</f>
        <v>1619</v>
      </c>
      <c r="J88" s="286">
        <f>+[2]OTCHET!J524+[2]OTCHET!J527+[2]OTCHET!J547</f>
        <v>-9788</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0</v>
      </c>
      <c r="F89" s="223">
        <f t="shared" ref="F89:F96" si="17">+G89+H89+I89+J89</f>
        <v>0</v>
      </c>
      <c r="G89" s="224">
        <f>[2]OTCHET!G534</f>
        <v>0</v>
      </c>
      <c r="H89" s="225">
        <f>[2]OTCHET!H534</f>
        <v>0</v>
      </c>
      <c r="I89" s="225">
        <f>[2]OTCHET!I534</f>
        <v>0</v>
      </c>
      <c r="J89" s="226">
        <f>[2]OTCHET!J534</f>
        <v>0</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0</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0</v>
      </c>
      <c r="F91" s="135">
        <f t="shared" si="17"/>
        <v>-6061332</v>
      </c>
      <c r="G91" s="136">
        <f>+[2]OTCHET!G576+[2]OTCHET!G577+[2]OTCHET!G578+[2]OTCHET!G579+[2]OTCHET!G580+[2]OTCHET!G581+[2]OTCHET!G582</f>
        <v>-241569</v>
      </c>
      <c r="H91" s="137">
        <f>+[2]OTCHET!H576+[2]OTCHET!H577+[2]OTCHET!H578+[2]OTCHET!H579+[2]OTCHET!H580+[2]OTCHET!H581+[2]OTCHET!H582</f>
        <v>-5759456</v>
      </c>
      <c r="I91" s="137">
        <f>+[2]OTCHET!I576+[2]OTCHET!I577+[2]OTCHET!I578+[2]OTCHET!I579+[2]OTCHET!I580+[2]OTCHET!I581+[2]OTCHET!I582</f>
        <v>-60307</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0</v>
      </c>
      <c r="F94" s="135">
        <f t="shared" si="17"/>
        <v>-4509826</v>
      </c>
      <c r="G94" s="136">
        <f>+[2]OTCHET!G592+[2]OTCHET!G593</f>
        <v>-4509826</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221788</v>
      </c>
      <c r="H95" s="99">
        <f>[2]OTCHET!H594</f>
        <v>-9788</v>
      </c>
      <c r="I95" s="99">
        <f>[2]OTCHET!I594</f>
        <v>-212000</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9788</v>
      </c>
      <c r="H96" s="295">
        <f>+[2]OTCHET!H597</f>
        <v>-9788</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45693</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nRp0Wl+s3unq+3iNQd27aCmM2dbd/fDG8tv3BVtge7gztgGac61ykjw1LdNHPkcuEMOA5z5Ua0unK3eWA0AfkQ==" saltValue="QlRUpqzp2jybcAZ+NQGNe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opLeftCell="B6" zoomScale="60" zoomScaleNormal="60" workbookViewId="0">
      <selection activeCell="N14" sqref="I12:N14"/>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45688</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174</v>
      </c>
      <c r="F17" s="487" t="s">
        <v>173</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1970</v>
      </c>
      <c r="G86" s="232">
        <f t="shared" ref="G86" si="15">+G87+G88</f>
        <v>1970</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1970</v>
      </c>
      <c r="G88" s="284">
        <f>+[3]OTCHET!G524+[3]OTCHET!G527+[3]OTCHET!G547</f>
        <v>1970</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-45277</v>
      </c>
      <c r="G91" s="136">
        <f>+[3]OTCHET!G576+[3]OTCHET!G577+[3]OTCHET!G578+[3]OTCHET!G579+[3]OTCHET!G580+[3]OTCHET!G581+[3]OTCHET!G582</f>
        <v>-45277</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45662</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ИВАНКА НАЛДЖИЯН</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FnXzzEwBzdJUn5oP03d6+g2PUtJ2dlfJBnix0ir7x16b/PrnZmNXutdvKWVheTAIMGP8ueUpe5by6fCKk8BY3g==" saltValue="NKnB/OMbFEmLZNnK+Rfxj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opLeftCell="B12" zoomScale="60" zoomScaleNormal="60" workbookViewId="0">
      <selection activeCell="I15" sqref="I15"/>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45688</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174</v>
      </c>
      <c r="F17" s="487" t="s">
        <v>173</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2333484</v>
      </c>
      <c r="G22" s="88">
        <f t="shared" si="0"/>
        <v>0</v>
      </c>
      <c r="H22" s="89">
        <f t="shared" si="0"/>
        <v>0</v>
      </c>
      <c r="I22" s="89">
        <f t="shared" si="0"/>
        <v>0</v>
      </c>
      <c r="J22" s="90">
        <f t="shared" si="0"/>
        <v>2333484</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-377</v>
      </c>
      <c r="G25" s="103">
        <f t="shared" ref="G25" si="2">+G26+G30+G31+G32+G33</f>
        <v>0</v>
      </c>
      <c r="H25" s="104">
        <f>+H26+H30+H31+H32+H33</f>
        <v>0</v>
      </c>
      <c r="I25" s="104">
        <f>+I26+I30+I31+I32+I33</f>
        <v>0</v>
      </c>
      <c r="J25" s="105">
        <f>+J26+J30+J31+J32+J33</f>
        <v>-377</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-377</v>
      </c>
      <c r="G32" s="136">
        <f>[4]OTCHET!G110+[4]OTCHET!G119+[4]OTCHET!G135+[4]OTCHET!G136</f>
        <v>0</v>
      </c>
      <c r="H32" s="137">
        <f>[4]OTCHET!H110+[4]OTCHET!H119+[4]OTCHET!H135+[4]OTCHET!H136</f>
        <v>0</v>
      </c>
      <c r="I32" s="137">
        <f>[4]OTCHET!I110+[4]OTCHET!I119+[4]OTCHET!I135+[4]OTCHET!I136</f>
        <v>0</v>
      </c>
      <c r="J32" s="138">
        <f>[4]OTCHET!J110+[4]OTCHET!J119+[4]OTCHET!J135+[4]OTCHET!J136</f>
        <v>-377</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2333861</v>
      </c>
      <c r="G37" s="159">
        <f>[4]OTCHET!G140+[4]OTCHET!G149+[4]OTCHET!G158</f>
        <v>0</v>
      </c>
      <c r="H37" s="160">
        <f>[4]OTCHET!H140+[4]OTCHET!H149+[4]OTCHET!H158</f>
        <v>0</v>
      </c>
      <c r="I37" s="160">
        <f>[4]OTCHET!I140+[4]OTCHET!I149+[4]OTCHET!I158</f>
        <v>0</v>
      </c>
      <c r="J37" s="161">
        <f>[4]OTCHET!J140+[4]OTCHET!J149+[4]OTCHET!J158</f>
        <v>2333861</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125738</v>
      </c>
      <c r="G38" s="166">
        <f t="shared" si="4"/>
        <v>0</v>
      </c>
      <c r="H38" s="167">
        <f t="shared" si="4"/>
        <v>0</v>
      </c>
      <c r="I38" s="167">
        <f t="shared" si="4"/>
        <v>0</v>
      </c>
      <c r="J38" s="168">
        <f t="shared" si="4"/>
        <v>125738</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96740</v>
      </c>
      <c r="G39" s="172">
        <f t="shared" si="5"/>
        <v>0</v>
      </c>
      <c r="H39" s="173">
        <f t="shared" si="5"/>
        <v>0</v>
      </c>
      <c r="I39" s="173">
        <f t="shared" si="5"/>
        <v>0</v>
      </c>
      <c r="J39" s="174">
        <f t="shared" si="5"/>
        <v>96740</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0</v>
      </c>
      <c r="G40" s="45">
        <f>[4]OTCHET!G187</f>
        <v>0</v>
      </c>
      <c r="H40" s="39">
        <f>[4]OTCHET!H187</f>
        <v>0</v>
      </c>
      <c r="I40" s="39">
        <f>[4]OTCHET!I187</f>
        <v>0</v>
      </c>
      <c r="J40" s="40">
        <f>[4]OTCHET!J187</f>
        <v>0</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95146</v>
      </c>
      <c r="G41" s="46">
        <f>[4]OTCHET!G190</f>
        <v>0</v>
      </c>
      <c r="H41" s="41">
        <f>[4]OTCHET!H190</f>
        <v>0</v>
      </c>
      <c r="I41" s="41">
        <f>[4]OTCHET!I190</f>
        <v>0</v>
      </c>
      <c r="J41" s="42">
        <f>[4]OTCHET!J190</f>
        <v>95146</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1594</v>
      </c>
      <c r="G42" s="47">
        <f>+[4]OTCHET!G196+[4]OTCHET!G204</f>
        <v>0</v>
      </c>
      <c r="H42" s="43">
        <f>+[4]OTCHET!H196+[4]OTCHET!H204</f>
        <v>0</v>
      </c>
      <c r="I42" s="43">
        <f>+[4]OTCHET!I196+[4]OTCHET!I204</f>
        <v>0</v>
      </c>
      <c r="J42" s="44">
        <f>+[4]OTCHET!J196+[4]OTCHET!J204</f>
        <v>1594</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5374</v>
      </c>
      <c r="G43" s="187">
        <f>+[4]OTCHET!G205+[4]OTCHET!G223+[4]OTCHET!G274</f>
        <v>0</v>
      </c>
      <c r="H43" s="188">
        <f>+[4]OTCHET!H205+[4]OTCHET!H223+[4]OTCHET!H274</f>
        <v>0</v>
      </c>
      <c r="I43" s="188">
        <f>+[4]OTCHET!I205+[4]OTCHET!I223+[4]OTCHET!I274</f>
        <v>0</v>
      </c>
      <c r="J43" s="189">
        <f>+[4]OTCHET!J205+[4]OTCHET!J223+[4]OTCHET!J274</f>
        <v>5374</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0</v>
      </c>
      <c r="G46" s="187">
        <f>+[4]OTCHET!G258+[4]OTCHET!G259+[4]OTCHET!G260+[4]OTCHET!G261</f>
        <v>0</v>
      </c>
      <c r="H46" s="188">
        <f>+[4]OTCHET!H258+[4]OTCHET!H259+[4]OTCHET!H260+[4]OTCHET!H261</f>
        <v>0</v>
      </c>
      <c r="I46" s="188">
        <f>+[4]OTCHET!I258+[4]OTCHET!I259+[4]OTCHET!I260+[4]OTCHET!I261</f>
        <v>0</v>
      </c>
      <c r="J46" s="189">
        <f>+[4]OTCHET!J258+[4]OTCHET!J259+[4]OTCHET!J260+[4]OTCHET!J261</f>
        <v>0</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23624</v>
      </c>
      <c r="G49" s="136">
        <f>[4]OTCHET!G278+[4]OTCHET!G279+[4]OTCHET!G287+[4]OTCHET!G290</f>
        <v>0</v>
      </c>
      <c r="H49" s="137">
        <f>[4]OTCHET!H278+[4]OTCHET!H279+[4]OTCHET!H287+[4]OTCHET!H290</f>
        <v>0</v>
      </c>
      <c r="I49" s="137">
        <f>[4]OTCHET!I278+[4]OTCHET!I279+[4]OTCHET!I287+[4]OTCHET!I290</f>
        <v>0</v>
      </c>
      <c r="J49" s="138">
        <f>[4]OTCHET!J278+[4]OTCHET!J279+[4]OTCHET!J287+[4]OTCHET!J290</f>
        <v>23624</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0</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0</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2207746</v>
      </c>
      <c r="G64" s="253">
        <f t="shared" si="7"/>
        <v>0</v>
      </c>
      <c r="H64" s="254">
        <f t="shared" si="7"/>
        <v>0</v>
      </c>
      <c r="I64" s="254">
        <f t="shared" si="7"/>
        <v>0</v>
      </c>
      <c r="J64" s="255">
        <f t="shared" si="7"/>
        <v>2207746</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-2207746</v>
      </c>
      <c r="G66" s="262">
        <f t="shared" ref="G66" si="9">SUM(+G68+G76+G77+G84+G85+G86+G89+G90+G91+G92+G93+G94+G95)</f>
        <v>0</v>
      </c>
      <c r="H66" s="263">
        <f>SUM(+H68+H76+H77+H84+H85+H86+H89+H90+H91+H92+H93+H94+H95)</f>
        <v>0</v>
      </c>
      <c r="I66" s="263">
        <f>SUM(+I68+I76+I77+I84+I85+I86+I89+I90+I91+I92+I93+I94+I95)</f>
        <v>0</v>
      </c>
      <c r="J66" s="264">
        <f>SUM(+J68+J76+J77+J84+J85+J86+J89+J90+J91+J92+J93+J94+J95)</f>
        <v>-2207746</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-2207746</v>
      </c>
      <c r="G86" s="232">
        <f t="shared" ref="G86" si="15">+G87+G88</f>
        <v>0</v>
      </c>
      <c r="H86" s="233">
        <f>+H87+H88</f>
        <v>0</v>
      </c>
      <c r="I86" s="233">
        <f>+I87+I88</f>
        <v>0</v>
      </c>
      <c r="J86" s="234">
        <f>+J87+J88</f>
        <v>-2207746</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-2207746</v>
      </c>
      <c r="G88" s="284">
        <f>+[4]OTCHET!G524+[4]OTCHET!G527+[4]OTCHET!G547</f>
        <v>0</v>
      </c>
      <c r="H88" s="285">
        <f>+[4]OTCHET!H524+[4]OTCHET!H527+[4]OTCHET!H547</f>
        <v>0</v>
      </c>
      <c r="I88" s="285">
        <f>+[4]OTCHET!I524+[4]OTCHET!I527+[4]OTCHET!I547</f>
        <v>0</v>
      </c>
      <c r="J88" s="286">
        <f>+[4]OTCHET!J524+[4]OTCHET!J527+[4]OTCHET!J547</f>
        <v>-2207746</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0</v>
      </c>
      <c r="G89" s="224">
        <f>[4]OTCHET!G534</f>
        <v>0</v>
      </c>
      <c r="H89" s="225">
        <f>[4]OTCHET!H534</f>
        <v>0</v>
      </c>
      <c r="I89" s="225">
        <f>[4]OTCHET!I534</f>
        <v>0</v>
      </c>
      <c r="J89" s="226">
        <f>[4]OTCHET!J534</f>
        <v>0</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f>+[4]OTCHET!B608</f>
        <v>45693</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bsoQoiyR2vC5vNTqbf9FxydP8vD0tiWYGS8ygbCRAaLA2XF5mQDzibDfglOVK3Hjw0q2loonyb+iClxh6BytWA==" saltValue="X9HV4/vbddWwke6R+gPWg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opLeftCell="B14" zoomScale="70" zoomScaleNormal="70" workbookViewId="0">
      <selection activeCell="G14" sqref="G14"/>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45688</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42</v>
      </c>
      <c r="F15" s="33" t="str">
        <f>[5]OTCHET!F15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174</v>
      </c>
      <c r="F17" s="487" t="s">
        <v>173</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11284</v>
      </c>
      <c r="G38" s="166">
        <f t="shared" si="4"/>
        <v>0</v>
      </c>
      <c r="H38" s="167">
        <f t="shared" si="4"/>
        <v>0</v>
      </c>
      <c r="I38" s="167">
        <f t="shared" si="4"/>
        <v>0</v>
      </c>
      <c r="J38" s="168">
        <f t="shared" si="4"/>
        <v>11284</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0</v>
      </c>
      <c r="G40" s="45">
        <f>[5]OTCHET!G187</f>
        <v>0</v>
      </c>
      <c r="H40" s="39">
        <f>[5]OTCHET!H187</f>
        <v>0</v>
      </c>
      <c r="I40" s="39">
        <f>[5]OTCHET!I187</f>
        <v>0</v>
      </c>
      <c r="J40" s="40">
        <f>[5]OTCHET!J187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0</v>
      </c>
      <c r="G42" s="47">
        <f>+[5]OTCHET!G196+[5]OTCHET!G204</f>
        <v>0</v>
      </c>
      <c r="H42" s="43">
        <f>+[5]OTCHET!H196+[5]OTCHET!H204</f>
        <v>0</v>
      </c>
      <c r="I42" s="43">
        <f>+[5]OTCHET!I196+[5]OTCHET!I204</f>
        <v>0</v>
      </c>
      <c r="J42" s="44">
        <f>+[5]OTCHET!J196+[5]OTCHET!J204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11284</v>
      </c>
      <c r="G43" s="187">
        <f>+[5]OTCHET!G205+[5]OTCHET!G223+[5]OTCHET!G274</f>
        <v>0</v>
      </c>
      <c r="H43" s="188">
        <f>+[5]OTCHET!H205+[5]OTCHET!H223+[5]OTCHET!H274</f>
        <v>0</v>
      </c>
      <c r="I43" s="188">
        <f>+[5]OTCHET!I205+[5]OTCHET!I223+[5]OTCHET!I274</f>
        <v>0</v>
      </c>
      <c r="J43" s="189">
        <f>+[5]OTCHET!J205+[5]OTCHET!J223+[5]OTCHET!J274</f>
        <v>11284</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0</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-11284</v>
      </c>
      <c r="G64" s="253">
        <f t="shared" si="7"/>
        <v>0</v>
      </c>
      <c r="H64" s="254">
        <f t="shared" si="7"/>
        <v>0</v>
      </c>
      <c r="I64" s="254">
        <f t="shared" si="7"/>
        <v>0</v>
      </c>
      <c r="J64" s="255">
        <f t="shared" si="7"/>
        <v>-11284</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11284</v>
      </c>
      <c r="G66" s="262">
        <f t="shared" ref="G66" si="9">SUM(+G68+G76+G77+G84+G85+G86+G89+G90+G91+G92+G93+G94+G95)</f>
        <v>0</v>
      </c>
      <c r="H66" s="263">
        <f>SUM(+H68+H76+H77+H84+H85+H86+H89+H90+H91+H92+H93+H94+H95)</f>
        <v>0</v>
      </c>
      <c r="I66" s="263">
        <f>SUM(+I68+I76+I77+I84+I85+I86+I89+I90+I91+I92+I93+I94+I95)</f>
        <v>0</v>
      </c>
      <c r="J66" s="264">
        <f>SUM(+J68+J76+J77+J84+J85+J86+J89+J90+J91+J92+J93+J94+J95)</f>
        <v>11284</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11284</v>
      </c>
      <c r="G86" s="232">
        <f t="shared" ref="G86" si="15">+G87+G88</f>
        <v>0</v>
      </c>
      <c r="H86" s="233">
        <f>+H87+H88</f>
        <v>0</v>
      </c>
      <c r="I86" s="233">
        <f>+I87+I88</f>
        <v>0</v>
      </c>
      <c r="J86" s="234">
        <f>+J87+J88</f>
        <v>11284</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11284</v>
      </c>
      <c r="G88" s="284">
        <f>+[5]OTCHET!G524+[5]OTCHET!G527+[5]OTCHET!G547</f>
        <v>0</v>
      </c>
      <c r="H88" s="285">
        <f>+[5]OTCHET!H524+[5]OTCHET!H527+[5]OTCHET!H547</f>
        <v>0</v>
      </c>
      <c r="I88" s="285">
        <f>+[5]OTCHET!I524+[5]OTCHET!I527+[5]OTCHET!I547</f>
        <v>0</v>
      </c>
      <c r="J88" s="286">
        <f>+[5]OTCHET!J524+[5]OTCHET!J527+[5]OTCHET!J547</f>
        <v>11284</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032/654331</v>
      </c>
      <c r="H107" s="31">
        <f>+[5]OTCHET!F608</f>
        <v>0</v>
      </c>
      <c r="I107" s="305"/>
      <c r="J107" s="37">
        <f>+[5]OTCHET!B608</f>
        <v>45693</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dOrqSHH0KmfjMU9Bx+TYEVza8F1PktBSxf8KuIBW4vtTNcd0J4Myl+mv8SxNl5HrbNwjqELZ3vNTOIxqAlh62Q==" saltValue="GK0CFuaPiO4DCbg+HrepY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БЮДЖЕТ</vt:lpstr>
      <vt:lpstr>К.33</vt:lpstr>
      <vt:lpstr>СЕС-ДЕС</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dcterms:created xsi:type="dcterms:W3CDTF">2020-04-24T06:35:00Z</dcterms:created>
  <dcterms:modified xsi:type="dcterms:W3CDTF">2025-09-24T18:43:57Z</dcterms:modified>
</cp:coreProperties>
</file>